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5300\30000\R4 Strocin SVIDNIK JUH SZ 8a\DMS1\"/>
    </mc:Choice>
  </mc:AlternateContent>
  <xr:revisionPtr revIDLastSave="0" documentId="8_{1E687CAA-4DF6-4972-A7D2-83BF7E2EE8D6}" xr6:coauthVersionLast="47" xr6:coauthVersionMax="47" xr10:uidLastSave="{00000000-0000-0000-0000-000000000000}"/>
  <bookViews>
    <workbookView xWindow="-120" yWindow="-120" windowWidth="29040" windowHeight="15840" tabRatio="723" activeTab="7" xr2:uid="{00000000-000D-0000-FFFF-FFFF00000000}"/>
  </bookViews>
  <sheets>
    <sheet name="Titulná strana" sheetId="34" r:id="rId1"/>
    <sheet name="1-SZ" sheetId="35" r:id="rId2"/>
    <sheet name="2-Geod" sheetId="39" r:id="rId3"/>
    <sheet name="3-pIGHP" sheetId="47" r:id="rId4"/>
    <sheet name="4-oIGHP" sheetId="46" state="hidden" r:id="rId5"/>
    <sheet name="4-8a po SZ" sheetId="36" r:id="rId6"/>
    <sheet name="5-SPOLU" sheetId="38" r:id="rId7"/>
    <sheet name="Návrh na plnenie kritéria" sheetId="43" r:id="rId8"/>
  </sheets>
  <definedNames>
    <definedName name="_xlnm.Print_Area" localSheetId="4">'4-oIGHP'!$A$1:$F$99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4" i="47" l="1"/>
  <c r="F23" i="47"/>
  <c r="I25" i="35"/>
  <c r="I16" i="35"/>
  <c r="I36" i="35"/>
  <c r="I35" i="35"/>
  <c r="I30" i="35"/>
  <c r="I18" i="35" l="1"/>
  <c r="F85" i="47" l="1"/>
  <c r="F83" i="47"/>
  <c r="F82" i="47"/>
  <c r="F81" i="47"/>
  <c r="F80" i="47"/>
  <c r="F79" i="47"/>
  <c r="F78" i="47"/>
  <c r="D75" i="47"/>
  <c r="F75" i="47" s="1"/>
  <c r="F74" i="47"/>
  <c r="F72" i="47"/>
  <c r="F71" i="47"/>
  <c r="F70" i="47"/>
  <c r="F68" i="47"/>
  <c r="F67" i="47"/>
  <c r="F66" i="47"/>
  <c r="F65" i="47"/>
  <c r="F64" i="47"/>
  <c r="F63" i="47"/>
  <c r="F61" i="47"/>
  <c r="F60" i="47"/>
  <c r="F59" i="47"/>
  <c r="F58" i="47"/>
  <c r="D57" i="47"/>
  <c r="F57" i="47" s="1"/>
  <c r="F56" i="47"/>
  <c r="F55" i="47"/>
  <c r="F54" i="47"/>
  <c r="F53" i="47"/>
  <c r="F52" i="47"/>
  <c r="F51" i="47"/>
  <c r="F50" i="47"/>
  <c r="F49" i="47"/>
  <c r="F48" i="47"/>
  <c r="F47" i="47"/>
  <c r="F46" i="47"/>
  <c r="F45" i="47"/>
  <c r="F44" i="47"/>
  <c r="F43" i="47"/>
  <c r="F42" i="47"/>
  <c r="D41" i="47"/>
  <c r="F41" i="47" s="1"/>
  <c r="D40" i="47"/>
  <c r="D76" i="47" s="1"/>
  <c r="F76" i="47" s="1"/>
  <c r="F39" i="47"/>
  <c r="F37" i="47"/>
  <c r="F36" i="47"/>
  <c r="F35" i="47"/>
  <c r="F34" i="47"/>
  <c r="F33" i="47"/>
  <c r="F32" i="47"/>
  <c r="F31" i="47"/>
  <c r="F29" i="47"/>
  <c r="F28" i="47"/>
  <c r="F27" i="47"/>
  <c r="F26" i="47"/>
  <c r="F25" i="47"/>
  <c r="F24" i="47"/>
  <c r="F22" i="47"/>
  <c r="F21" i="47"/>
  <c r="F20" i="47"/>
  <c r="F19" i="47"/>
  <c r="F18" i="47"/>
  <c r="F17" i="47"/>
  <c r="F16" i="47"/>
  <c r="F15" i="47"/>
  <c r="F14" i="47"/>
  <c r="F13" i="47"/>
  <c r="F12" i="47"/>
  <c r="F11" i="47"/>
  <c r="F10" i="47"/>
  <c r="F9" i="47"/>
  <c r="F8" i="47"/>
  <c r="F7" i="47"/>
  <c r="F69" i="47" l="1"/>
  <c r="F30" i="47"/>
  <c r="F6" i="47"/>
  <c r="D77" i="47"/>
  <c r="F77" i="47" s="1"/>
  <c r="F73" i="47" s="1"/>
  <c r="F62" i="47"/>
  <c r="F40" i="47"/>
  <c r="F38" i="47" s="1"/>
  <c r="F87" i="47" l="1"/>
  <c r="I39" i="35" s="1"/>
  <c r="F88" i="47" l="1"/>
  <c r="F89" i="47" s="1"/>
  <c r="F79" i="46" l="1"/>
  <c r="F78" i="46"/>
  <c r="F77" i="46"/>
  <c r="F76" i="46"/>
  <c r="F75" i="46"/>
  <c r="F74" i="46"/>
  <c r="F73" i="46"/>
  <c r="F72" i="46"/>
  <c r="D71" i="46"/>
  <c r="F71" i="46" s="1"/>
  <c r="F69" i="46"/>
  <c r="D69" i="46"/>
  <c r="F68" i="46"/>
  <c r="F66" i="46"/>
  <c r="F65" i="46"/>
  <c r="F64" i="46"/>
  <c r="F63" i="46"/>
  <c r="F62" i="46"/>
  <c r="F61" i="46"/>
  <c r="F60" i="46"/>
  <c r="F59" i="46"/>
  <c r="F58" i="46"/>
  <c r="F57" i="46" s="1"/>
  <c r="F56" i="46"/>
  <c r="F55" i="46"/>
  <c r="F54" i="46"/>
  <c r="F53" i="46"/>
  <c r="D52" i="46"/>
  <c r="F52" i="46" s="1"/>
  <c r="F51" i="46"/>
  <c r="F50" i="46"/>
  <c r="F49" i="46"/>
  <c r="F48" i="46"/>
  <c r="F47" i="46"/>
  <c r="F46" i="46"/>
  <c r="F45" i="46"/>
  <c r="F44" i="46"/>
  <c r="F43" i="46"/>
  <c r="F42" i="46"/>
  <c r="F41" i="46"/>
  <c r="F40" i="46"/>
  <c r="F39" i="46"/>
  <c r="F38" i="46"/>
  <c r="F37" i="46"/>
  <c r="D36" i="46"/>
  <c r="F36" i="46" s="1"/>
  <c r="F35" i="46"/>
  <c r="D35" i="46"/>
  <c r="D70" i="46" s="1"/>
  <c r="F70" i="46" s="1"/>
  <c r="F34" i="46"/>
  <c r="F32" i="46"/>
  <c r="F31" i="46"/>
  <c r="F30" i="46"/>
  <c r="F29" i="46"/>
  <c r="F28" i="46"/>
  <c r="F26" i="46"/>
  <c r="F25" i="46"/>
  <c r="F24" i="46"/>
  <c r="F23" i="46"/>
  <c r="F22" i="46"/>
  <c r="F21" i="46"/>
  <c r="F20" i="46"/>
  <c r="F19" i="46"/>
  <c r="F18" i="46"/>
  <c r="F17" i="46"/>
  <c r="F16" i="46"/>
  <c r="F15" i="46"/>
  <c r="F14" i="46"/>
  <c r="F13" i="46"/>
  <c r="F12" i="46"/>
  <c r="F11" i="46"/>
  <c r="F10" i="46"/>
  <c r="F9" i="46"/>
  <c r="F8" i="46"/>
  <c r="F7" i="46"/>
  <c r="F33" i="46" l="1"/>
  <c r="F27" i="46"/>
  <c r="F6" i="46"/>
  <c r="F67" i="46"/>
  <c r="H10" i="39"/>
  <c r="F81" i="46" l="1"/>
  <c r="F82" i="46" s="1"/>
  <c r="F83" i="46" l="1"/>
  <c r="I46" i="35"/>
  <c r="I23" i="35"/>
  <c r="I15" i="35"/>
  <c r="I9" i="35"/>
  <c r="I13" i="35"/>
  <c r="I12" i="35"/>
  <c r="I7" i="35" l="1"/>
  <c r="I11" i="35"/>
  <c r="I10" i="35" s="1"/>
  <c r="I8" i="35" s="1"/>
  <c r="I17" i="35"/>
  <c r="I19" i="35"/>
  <c r="I20" i="35"/>
  <c r="I26" i="35"/>
  <c r="I27" i="35"/>
  <c r="I28" i="35"/>
  <c r="I29" i="35"/>
  <c r="I31" i="35"/>
  <c r="I32" i="35"/>
  <c r="I33" i="35"/>
  <c r="I34" i="35"/>
  <c r="I37" i="35"/>
  <c r="I40" i="35"/>
  <c r="I41" i="35"/>
  <c r="I43" i="35"/>
  <c r="I44" i="35"/>
  <c r="I45" i="35"/>
  <c r="I47" i="35"/>
  <c r="I48" i="35"/>
  <c r="I51" i="35"/>
  <c r="I52" i="35"/>
  <c r="I53" i="35"/>
  <c r="I54" i="35"/>
  <c r="I55" i="35"/>
  <c r="I14" i="35" l="1"/>
  <c r="I24" i="35"/>
  <c r="I42" i="35"/>
  <c r="I38" i="35" l="1"/>
  <c r="H17" i="39" l="1"/>
  <c r="H16" i="39"/>
  <c r="H15" i="39"/>
  <c r="H14" i="39"/>
  <c r="H13" i="39"/>
  <c r="H12" i="39"/>
  <c r="H9" i="39"/>
  <c r="H8" i="39"/>
  <c r="H7" i="39" l="1"/>
  <c r="I22" i="35" s="1"/>
  <c r="I10" i="36"/>
  <c r="I9" i="36"/>
  <c r="I8" i="36"/>
  <c r="H11" i="39"/>
  <c r="I50" i="35" s="1"/>
  <c r="I11" i="36" l="1"/>
  <c r="D7" i="38" s="1"/>
  <c r="I49" i="35"/>
  <c r="H18" i="39"/>
  <c r="I12" i="36" l="1"/>
  <c r="I13" i="36" s="1"/>
  <c r="E7" i="38"/>
  <c r="F7" i="38" s="1"/>
  <c r="I21" i="35"/>
  <c r="I56" i="35" l="1"/>
  <c r="I57" i="35" s="1"/>
  <c r="I58" i="35" s="1"/>
  <c r="D6" i="38" l="1"/>
  <c r="E6" i="38" s="1"/>
  <c r="E8" i="38" s="1"/>
  <c r="C17" i="43" s="1"/>
  <c r="D8" i="38" l="1"/>
  <c r="B17" i="43" s="1"/>
  <c r="F6" i="38"/>
  <c r="F8" i="38" s="1"/>
  <c r="D17" i="43" s="1"/>
</calcChain>
</file>

<file path=xl/sharedStrings.xml><?xml version="1.0" encoding="utf-8"?>
<sst xmlns="http://schemas.openxmlformats.org/spreadsheetml/2006/main" count="656" uniqueCount="324">
  <si>
    <t xml:space="preserve">     Potrebný počet hodín</t>
  </si>
  <si>
    <t>Cena celkom</t>
  </si>
  <si>
    <t>Navrhovaná cena bez DPH</t>
  </si>
  <si>
    <t>Navrhovaná cena s DPH</t>
  </si>
  <si>
    <t>Stavba:</t>
  </si>
  <si>
    <t>sadzba € / h</t>
  </si>
  <si>
    <t>Názov časti dokumentácie</t>
  </si>
  <si>
    <t>Potrebný počet hodín</t>
  </si>
  <si>
    <t>C</t>
  </si>
  <si>
    <t>Ekonomická správa</t>
  </si>
  <si>
    <t>D</t>
  </si>
  <si>
    <t>Pedologický prieskum</t>
  </si>
  <si>
    <t>Korózny a geoelektrický prieskum</t>
  </si>
  <si>
    <t>Seizmický prieskum</t>
  </si>
  <si>
    <t>Poznámky:</t>
  </si>
  <si>
    <t xml:space="preserve"> - Uchádzač vypĺňa žltou farbou označené bunky.</t>
  </si>
  <si>
    <t xml:space="preserve"> - Uchádzač zadáva sadzby na 2 desatinné miesta, počet hodín zadáva na celé čísla.</t>
  </si>
  <si>
    <t>Tabuľka č. 4</t>
  </si>
  <si>
    <t>Tabuľka č. 3</t>
  </si>
  <si>
    <t>Tabuľka č. 1</t>
  </si>
  <si>
    <t>Pyrotechnický prieskum</t>
  </si>
  <si>
    <t>Cena v €</t>
  </si>
  <si>
    <t>bez DPH</t>
  </si>
  <si>
    <t>s DPH</t>
  </si>
  <si>
    <t>m.j.</t>
  </si>
  <si>
    <t>100 m</t>
  </si>
  <si>
    <t>Časť</t>
  </si>
  <si>
    <t>Druh prác</t>
  </si>
  <si>
    <t>počet m. j.</t>
  </si>
  <si>
    <t>Cena za m.j.  
v €  bez DPH</t>
  </si>
  <si>
    <t>Celková cena v €  bez DPH</t>
  </si>
  <si>
    <t>A1</t>
  </si>
  <si>
    <t>TERÉNNE PRÁCE</t>
  </si>
  <si>
    <t>m</t>
  </si>
  <si>
    <t>ks</t>
  </si>
  <si>
    <t>A2</t>
  </si>
  <si>
    <t>GEOFYZIKÁLNE PRÁCE</t>
  </si>
  <si>
    <t>vertikálne elektrické sondovanie - priemerný náklad s vyhodnotením</t>
  </si>
  <si>
    <t>karotážne metódy - priemerný náklad s vyhodnotením</t>
  </si>
  <si>
    <t>B1</t>
  </si>
  <si>
    <t>LABORATÓRNE PRÁCE – mechanika zemín a skalných hornín</t>
  </si>
  <si>
    <t>zeminy - porušené vzorky - klasifikačný rozbor pre zatriedenie podľa STN 72 1001</t>
  </si>
  <si>
    <t>zeminy - neporušené vzorky - klasifikačný rozbor pre zatriedenie podľa STN 72 1001 + merná hmotnosť + objemová hmotnosť</t>
  </si>
  <si>
    <t>zeminy - technologické vzorky - klasifikačný rozbor pre zatriedenie podľa STN 72 1001 + merná hmotnosť</t>
  </si>
  <si>
    <t>zeminy - stanovenie obsahu organických látok</t>
  </si>
  <si>
    <t>zeminy - stanovenie obsahu uhličitanov</t>
  </si>
  <si>
    <t>zeminy - stanovenie časového súčiniteľa konsolidácie, cv (1 zaťažovací stupeň)</t>
  </si>
  <si>
    <t>zeminy - stanovenie napúčacieho tlaku v oedometri</t>
  </si>
  <si>
    <t>zeminy - presadavosť / napúčavosť po skúške stlačiteľnosti</t>
  </si>
  <si>
    <t>zeminy - bobtnavosť (napúčavosť)</t>
  </si>
  <si>
    <t>zeminy - krabicová šmyková skúška (vrcholová šmyková pevnosť)</t>
  </si>
  <si>
    <t>zeminy - pevnosť v prostom tlaku (3 valčeky)</t>
  </si>
  <si>
    <t>zeminy - priepustnosť jemnozrnných zemín v triax. komore</t>
  </si>
  <si>
    <t>zeminy - zhutniteľnosť nesúdržných zemín (ID) - skúška min. a max. objemovej hmotnosti</t>
  </si>
  <si>
    <t>skalné horniny - mrazuvzdornosť</t>
  </si>
  <si>
    <t>skalné horniny - pretvárne vlastnosti 3 cykly - modul pružnosti, modul deformácie, Poissonovo číslo, pevnosť po skúške</t>
  </si>
  <si>
    <t>skalné horniny - POINT LOAD TEST (1 vzorka=15 úlomkov horniny)</t>
  </si>
  <si>
    <t>B2</t>
  </si>
  <si>
    <t>LABORATÓRNE PRÁCE – chémia vôd a zemín</t>
  </si>
  <si>
    <t xml:space="preserve">MERAČSKÉ PRÁCE </t>
  </si>
  <si>
    <t xml:space="preserve">vytýčenie vrtov, penetračných sond, šachtíc, bodov GF </t>
  </si>
  <si>
    <t>polohové a výškové zameranie vrtov, penetračných sond, šachtíc a bodov geofyzikálnych profilov s vyhodnotením</t>
  </si>
  <si>
    <t>polohové a výškové zameranie stabilitných (zosuvných) profilov s vyhodnotením</t>
  </si>
  <si>
    <t>PRÁCE GEOLOGICKEJ SLUŽBY</t>
  </si>
  <si>
    <t>vzorkovanie - porušené vzorky + agresivita zemín</t>
  </si>
  <si>
    <t>vzorkovanie - neporušené vzorky</t>
  </si>
  <si>
    <t>vzorkovanie - technologické vzorky + vzorky mechaniky hornín</t>
  </si>
  <si>
    <t>Cena bez DPH (A1 + A2 + B1 + B2 + C + D)</t>
  </si>
  <si>
    <t>Cena s DPH (A1 + A2 + B1 + B2 + C + D)</t>
  </si>
  <si>
    <t>hod</t>
  </si>
  <si>
    <t>—</t>
  </si>
  <si>
    <t>Špecifikácia ceny</t>
  </si>
  <si>
    <t>Príloha č. 1 k časti B.2              (zároveň Príloha č. 1 k zmluve)</t>
  </si>
  <si>
    <t>Oznámenie o zmene navrhovanej činnosti v zmysle prílohy 8a</t>
  </si>
  <si>
    <t>Správa</t>
  </si>
  <si>
    <t>Prílohy</t>
  </si>
  <si>
    <t>Netechnické zhrnutie</t>
  </si>
  <si>
    <t>Dopravnoinžinierske prieskumy a štúdie</t>
  </si>
  <si>
    <t>Environmentálne prieskumy a štúdie</t>
  </si>
  <si>
    <t>Rozptylová štúdia</t>
  </si>
  <si>
    <t>Inventarizácia a spoločenské ohodnotenie biotopov</t>
  </si>
  <si>
    <t>Posúdenie na klimatické zmeny</t>
  </si>
  <si>
    <t>Hodnotenie vplyvov na verejné zdravie (HIA)</t>
  </si>
  <si>
    <t>Dendrologický prieskum</t>
  </si>
  <si>
    <t>Geologické prieskumy</t>
  </si>
  <si>
    <t>Inžinierskogeologický prieskum a hydrogeologický prieskum</t>
  </si>
  <si>
    <t>Štúdia využitia vyťaženého horninového materiálu</t>
  </si>
  <si>
    <t>Ostatné prieskumy</t>
  </si>
  <si>
    <t>Archeologický prieskum</t>
  </si>
  <si>
    <t>Svetelnotechnická štúdia</t>
  </si>
  <si>
    <t>Ostatné podklady, prieskumy a štúdie</t>
  </si>
  <si>
    <t>Súvisiaca dokumentácia</t>
  </si>
  <si>
    <t>Dokumentácia pre vyňatie pozemkov z LP a odňatie z PP</t>
  </si>
  <si>
    <t>Monitoring</t>
  </si>
  <si>
    <t>Predpokladané</t>
  </si>
  <si>
    <t>množstvo m.j.</t>
  </si>
  <si>
    <t>Cena za m.j.</t>
  </si>
  <si>
    <t>bez DPH v €</t>
  </si>
  <si>
    <t>4.</t>
  </si>
  <si>
    <t>A.</t>
  </si>
  <si>
    <t>B.</t>
  </si>
  <si>
    <t>C.</t>
  </si>
  <si>
    <t>D.</t>
  </si>
  <si>
    <t>1.</t>
  </si>
  <si>
    <t>2.</t>
  </si>
  <si>
    <t>3.</t>
  </si>
  <si>
    <t>E.</t>
  </si>
  <si>
    <t>4.1.</t>
  </si>
  <si>
    <t>4.2.</t>
  </si>
  <si>
    <t>4.3.</t>
  </si>
  <si>
    <t>5.</t>
  </si>
  <si>
    <t>Zoznam dotknutých parciel</t>
  </si>
  <si>
    <t>parcela</t>
  </si>
  <si>
    <t>6.</t>
  </si>
  <si>
    <t>2.1.</t>
  </si>
  <si>
    <t>2.2.</t>
  </si>
  <si>
    <t>Migračná štúdia</t>
  </si>
  <si>
    <t>Primerané posúdenie na Natura 2000 vrátane kumulatívnych vplyvov</t>
  </si>
  <si>
    <t>3.1.</t>
  </si>
  <si>
    <t>3.2.</t>
  </si>
  <si>
    <t>3.3.</t>
  </si>
  <si>
    <t>Dokumentácia na majetkovoprávne vysporiadanie</t>
  </si>
  <si>
    <t>Bezpečnosť</t>
  </si>
  <si>
    <t>1.1.</t>
  </si>
  <si>
    <t>1.2.</t>
  </si>
  <si>
    <t>1.3.</t>
  </si>
  <si>
    <t>Náklady</t>
  </si>
  <si>
    <t>Nákladovo-výnosová analýza (CBA)</t>
  </si>
  <si>
    <t>ha</t>
  </si>
  <si>
    <t>Dokumentácia pre majetkovoprávne vysporiadanie</t>
  </si>
  <si>
    <t>Geometrické plány (GP) pre trvalý záber</t>
  </si>
  <si>
    <t>GP na vyznačenie vecného bremena (inžinierska sieť)</t>
  </si>
  <si>
    <t>Výkupové elaboráty</t>
  </si>
  <si>
    <t>vlastník</t>
  </si>
  <si>
    <t>Situácia dotknutých pozemkov (podklady pre GP)</t>
  </si>
  <si>
    <t>jadrové inžinierskogeologické vrty vrátane prípravných prác, zriadenia staveniska, prvotnej hmotnej dokumentácie vrtného jadra, ovzorkovania, spätnej úpravy vrtu a dopravy</t>
  </si>
  <si>
    <t>jadrové IG vrty s dvojitou jadrovnicou (WireLine), vrátane prípravných prác, zriadenia staveniska, prvotnej hmotnej dokumentácie vrtného jadra, ovzorkovania, spätnej úpravy vrtu a dopravy</t>
  </si>
  <si>
    <t>jadrové IG vrty pre presiometrické/dilatometrické skúšky, vrátane prípravných prác, zriadenia staveniska, prvotnej hmotnej dokumentácie vrtného jadra, ovzorkovania, spätnej úpravy vrtu a dopravy</t>
  </si>
  <si>
    <t>jadrové IG vrty s dvojitou jadrovnicou (WireLine) pre presiometrické/dilatometrické skúšky, vrátane prípravných prác, zriadenia staveniska, prvotnej hmotnej dokumentácie vrtného jadra, ovzorkovania, spätnej úpravy vrtu a dopravy</t>
  </si>
  <si>
    <t>presiometrické skúšky vo vrte - priemerný náklad s vyhodnotením</t>
  </si>
  <si>
    <t>dilatometrické skúšky vo vrte - STN EN ISO 22476-4 - priemerný náklad s vyhodnotením</t>
  </si>
  <si>
    <t>inklinometrické jadrové IG vrty so zabudovaním, vrátane prípravných prác, zriadenia staveniska, prvotnej hmotnej dokumentácie vrtného jadra, ovzorkovania, nultého a prvého merania s vyhodnotením, označenia vrtu tyčou min. 1,5 m vysokou, spätnej úpravy terénu a dopravy</t>
  </si>
  <si>
    <t>inklinometrické jadrové IG vrty s dvojitou jadrovnicou (WireLine) so zabudovaním, vrátane prípravných prác, zriadenia staveniska, prvotnej hmotnej dokumentácie vrtného jadra, ovzorkovania, nultého a prvého merania s vyhodnotením, označenia vrtu tyčou min. 1,5 m vysokou, spätnej úpravy terénu  a dopravy</t>
  </si>
  <si>
    <t>pozorovacie jadrové HG vrty na sledovanie HPV so zabudovaním, vrátane príprav. prác, zriadenia staveniska, prvotnej hmotnej dokumentácie vrtného jadra, ovzorkovania, označenia vrtu tyčou min. 1,5 m vysokou, spätnej úpravy terénu a dopravy</t>
  </si>
  <si>
    <t>pozorovacie jadrové HG vrty s dvojitou jadrovnicou (WireLine) na sledovanie HPV so zabudovaním, vrátane príprav. prác, zriadenia staveniska, prvotnej hmotnej dokumentácie vrtného jadra, ovzorkovania, označenia vrtu tyčou min. 1,5 m vysokou, spätnej úpravy terénu a dopravy</t>
  </si>
  <si>
    <t>pozorovacie jadrové vrty na realizáciu vsakovacích skúšok s dočasným zabudovaním, vrátane príprav. prác, zriadenia staveniska, prvotnej hmotnej dokumentácie vrtného jadra, ovzorkovania, spätnej úpravy vrtu a dopravy</t>
  </si>
  <si>
    <t>vsakovacia skúška (na 1 vrte)</t>
  </si>
  <si>
    <t>kopané sondy - šachtice, pažené, hĺbka do 6m, vrátane prípravných prác, zriadenia staveniska, spätnej úpravy terénu a dopravy</t>
  </si>
  <si>
    <t>dočasné prístupové cesty (vrátane všetkých potrebných úkonov a povolení na výstavbu prístupovej cesty, popr. uvedenie terénu do pôvodného stavu - stavebná technika, zemné práce, výrub stromov)</t>
  </si>
  <si>
    <t>elektrická odporová tomografia - multielektródový systém (ERT) - priemerný náklad s vyhodnotením</t>
  </si>
  <si>
    <t>metóda SOP -  priemerný náklad s vyhodnotením</t>
  </si>
  <si>
    <t>seizmické metódy - plytká seizmika - priemerný náklad s vyhodnotením</t>
  </si>
  <si>
    <t>rok</t>
  </si>
  <si>
    <t>Návrh na plnenie kritéria</t>
  </si>
  <si>
    <t>1. Názov predmetu zákazky:</t>
  </si>
  <si>
    <t>2. Identifikácia uchádzača</t>
  </si>
  <si>
    <t>Obchodné meno:</t>
  </si>
  <si>
    <t>vyplní uchádzač</t>
  </si>
  <si>
    <t>Sídlo/miesto podnikania:</t>
  </si>
  <si>
    <t>IČO:</t>
  </si>
  <si>
    <t>Kontaktná osoba:</t>
  </si>
  <si>
    <t>Tel. č.:</t>
  </si>
  <si>
    <t>E-mail:</t>
  </si>
  <si>
    <t>Celková cena v € 
bez DPH</t>
  </si>
  <si>
    <t>DPH v €</t>
  </si>
  <si>
    <t>Celková cena v € 
s DPH</t>
  </si>
  <si>
    <t>Uchádzačom navrhovaná celková cena za celý predmet zákazky zahŕňajúca všetky náklady súvisiace s predmetom zákazky vyjadrená v eurách</t>
  </si>
  <si>
    <t>4.      Poznámka:</t>
  </si>
  <si>
    <r>
      <t>Som/Nie som platiteľom DPH.</t>
    </r>
    <r>
      <rPr>
        <vertAlign val="superscript"/>
        <sz val="10"/>
        <rFont val="Arial"/>
        <family val="2"/>
        <charset val="238"/>
      </rPr>
      <t>1</t>
    </r>
  </si>
  <si>
    <t>meno, priezvisko a podpis osoby</t>
  </si>
  <si>
    <t>oprávnenej konať v mene uchádzača</t>
  </si>
  <si>
    <r>
      <t>[1]</t>
    </r>
    <r>
      <rPr>
        <sz val="10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Uchádzač označí či je alebo nie je platiteľom DPH.</t>
    </r>
  </si>
  <si>
    <t>Kritérium: Celková cena v € bez DPH</t>
  </si>
  <si>
    <t>Vibračná štúdia</t>
  </si>
  <si>
    <t>Hluková štúdia</t>
  </si>
  <si>
    <t>podzemná voda - minimálna analýza kvality pitnej vody (podľa Vyhlášky MZ SR č. 91/2023 Z.z.)</t>
  </si>
  <si>
    <t>podzemná voda - úplná analýza kvality pitnej vody (podľa Vyhlášky MZ SR č. 91/2023 Z.z.)</t>
  </si>
  <si>
    <t xml:space="preserve">100 m </t>
  </si>
  <si>
    <t>GP pre dočasné zábery a zábery do 1 roka (podklady pre uzatváranie nájom. zmlúv)</t>
  </si>
  <si>
    <t>Tabuľka č. 5</t>
  </si>
  <si>
    <t>Oznámenie o zmene navrhovanej činnosti (8a) po vypracovaní DSP</t>
  </si>
  <si>
    <t>V ................................ dňa: ................</t>
  </si>
  <si>
    <t xml:space="preserve"> - Uvedené počty merných jednotiek sú len orientačné a slúžia pre potreby verejnej súťaže. Zhotoviteľ môže fakturovať len skutočne vykonané práce, ktoré boli objednávateľom odsúhlasené.</t>
  </si>
  <si>
    <t>3. Návrh na plnenie kritéria:</t>
  </si>
  <si>
    <t>šikmé jadrové IG vrty budované dvojitou jadrovnicou (WireLine), vrátane prípravných prác, zriadenia staveniska, prvotnej hmotnej dokumentácie vrtného jadra, ovzorkovania, spätnej úpravy vrtu a dopravy</t>
  </si>
  <si>
    <t>piezometrické jadrové vrty s dvojitou jadrovnicou (WireLine) so zabudovaním, vrátane príprav. prác, zriadenia staveniska, prvotnej hmotnej dokumentácie vrtného jadra, ovzorkovania, označenia vrtu tyčou min. 1,5 m vysokou, spätnej úpravy terénu a dopravy</t>
  </si>
  <si>
    <t>strieľané sondy - šachtice, pažené, hĺbka do 10 m, vrátane prípravných prác, zriadenia staveniska, spätnej úpravy terénu a dopravy</t>
  </si>
  <si>
    <t>Uchádzač bude akceptovať zníženie celkovej ceny v prípade, že časť predmetu zákazky sa na podnet verejného obstarávateľa nebude realizovať.</t>
  </si>
  <si>
    <t>DPH 23%</t>
  </si>
  <si>
    <t>DPH 23 %</t>
  </si>
  <si>
    <t>Zoznam dokumentácie</t>
  </si>
  <si>
    <t>Súhrnná správa</t>
  </si>
  <si>
    <t>Rýchlostná cesta R4 Stročín - Svidník, juh</t>
  </si>
  <si>
    <t>Stavebný zámer (SZ)</t>
  </si>
  <si>
    <t>Súhrnná technická správa</t>
  </si>
  <si>
    <t>Situačné výkresy</t>
  </si>
  <si>
    <t>Dokumentácia stavebných objektov</t>
  </si>
  <si>
    <t>Pozemné komunikácie</t>
  </si>
  <si>
    <t>Geotechnické konštrukcie</t>
  </si>
  <si>
    <t>Prevádzkové prvky</t>
  </si>
  <si>
    <t>Ostatné objekty</t>
  </si>
  <si>
    <t>Geodetický elaborát</t>
  </si>
  <si>
    <t>3.4.</t>
  </si>
  <si>
    <t>3.5.</t>
  </si>
  <si>
    <t>6.1.</t>
  </si>
  <si>
    <t>6.2.</t>
  </si>
  <si>
    <t>6.3.</t>
  </si>
  <si>
    <t>6.4.</t>
  </si>
  <si>
    <t>6.5.</t>
  </si>
  <si>
    <t>Ochranné opatrenia pre vymedzenie vplyvu bludných prúdov</t>
  </si>
  <si>
    <t>6.6.</t>
  </si>
  <si>
    <t>Doklady</t>
  </si>
  <si>
    <t>5.1.</t>
  </si>
  <si>
    <t>5.2.</t>
  </si>
  <si>
    <t>5.3.</t>
  </si>
  <si>
    <t>5.4.</t>
  </si>
  <si>
    <t>5.5.</t>
  </si>
  <si>
    <t>5.6.</t>
  </si>
  <si>
    <t>Architektonická štúdia</t>
  </si>
  <si>
    <t>meno, priezvisko a podpis</t>
  </si>
  <si>
    <t>oprávnenej osoby uchádzača</t>
  </si>
  <si>
    <t>V .................................. dňa: .....................</t>
  </si>
  <si>
    <t>Rýchlostná cesta R4 Stročín – Svidník, juh</t>
  </si>
  <si>
    <t>Geodetický elaborát (Dokumentácia meračských prác) + MPV</t>
  </si>
  <si>
    <t>Geodetický elaborát (Dokumentácia meračských prác)</t>
  </si>
  <si>
    <t>Zameranie územia</t>
  </si>
  <si>
    <t>Vyhotovenie podkladov pre všetky druhy GP</t>
  </si>
  <si>
    <t>6.1.1.</t>
  </si>
  <si>
    <t>6.1.2.</t>
  </si>
  <si>
    <t>6.1.3.</t>
  </si>
  <si>
    <t>6.1.4.</t>
  </si>
  <si>
    <t>6.1.5.</t>
  </si>
  <si>
    <t>6.1.6.</t>
  </si>
  <si>
    <t xml:space="preserve"> - Uchádzač zadáva sadzby na 2 desatinné miesta.</t>
  </si>
  <si>
    <t>Špecifikácia ceny geologických prác</t>
  </si>
  <si>
    <t>Orientačný inžinierskogeologický a hydrogeologický prieskum</t>
  </si>
  <si>
    <r>
      <t>piezometrické jadrové vrty na sledovanie HPV so zabudovaním, vrátane príprav. prác, zriadenia stavenisk</t>
    </r>
    <r>
      <rPr>
        <sz val="9"/>
        <rFont val="Calibri"/>
        <family val="2"/>
        <charset val="238"/>
        <scheme val="minor"/>
      </rPr>
      <t>a, prvotnej hmotnej dokumentácie vrtného jadra, ovzorkovania, označenia vrtu tyčou min. 1,5 m vysokou, spätnej úpravy terénu a</t>
    </r>
    <r>
      <rPr>
        <sz val="9"/>
        <color theme="1"/>
        <rFont val="Calibri"/>
        <family val="2"/>
        <charset val="238"/>
        <scheme val="minor"/>
      </rPr>
      <t xml:space="preserve"> dopravy</t>
    </r>
  </si>
  <si>
    <r>
      <t>dynamické penetračné sondy s vyhodnotením, vrátane prípravných prác, zriadenia staveniska, spätnej úpr</t>
    </r>
    <r>
      <rPr>
        <sz val="9"/>
        <rFont val="Calibri"/>
        <family val="2"/>
        <charset val="238"/>
        <scheme val="minor"/>
      </rPr>
      <t>avy terénu a dopravy</t>
    </r>
  </si>
  <si>
    <r>
      <t>statické penetračné sondy s vyhodnotením, vrátane prípravných prác, zriadenia staveniska, spätne</t>
    </r>
    <r>
      <rPr>
        <sz val="9"/>
        <rFont val="Calibri"/>
        <family val="2"/>
        <charset val="238"/>
        <scheme val="minor"/>
      </rPr>
      <t>j úpravy terénu a dopravy</t>
    </r>
  </si>
  <si>
    <r>
      <t>zeminy - stlačiteľno</t>
    </r>
    <r>
      <rPr>
        <sz val="9"/>
        <rFont val="Calibri"/>
        <family val="2"/>
        <charset val="238"/>
        <scheme val="minor"/>
      </rPr>
      <t>sť  s re</t>
    </r>
    <r>
      <rPr>
        <sz val="9"/>
        <color theme="1"/>
        <rFont val="Calibri"/>
        <family val="2"/>
        <charset val="238"/>
        <scheme val="minor"/>
      </rPr>
      <t>konsolidáciou (2 rekonsolidačné + 4 zaťažovacie + 1 odľahčovací stupeň)</t>
    </r>
  </si>
  <si>
    <r>
      <t>zeminy - krabicová šmyková skúška</t>
    </r>
    <r>
      <rPr>
        <sz val="9"/>
        <rFont val="Calibri"/>
        <family val="2"/>
        <charset val="238"/>
        <scheme val="minor"/>
      </rPr>
      <t xml:space="preserve"> (vrcholová a </t>
    </r>
    <r>
      <rPr>
        <sz val="9"/>
        <color theme="1"/>
        <rFont val="Calibri"/>
        <family val="2"/>
        <charset val="238"/>
        <scheme val="minor"/>
      </rPr>
      <t>reziduálna šmyková pevnosť)</t>
    </r>
  </si>
  <si>
    <r>
      <t>zeminy - triaxiálna š</t>
    </r>
    <r>
      <rPr>
        <sz val="9"/>
        <rFont val="Calibri"/>
        <family val="2"/>
        <charset val="238"/>
        <scheme val="minor"/>
      </rPr>
      <t>myková skúška UU</t>
    </r>
  </si>
  <si>
    <r>
      <t>zeminy - stanovenie pomeru únosnosti CBR ze</t>
    </r>
    <r>
      <rPr>
        <sz val="9"/>
        <rFont val="Calibri"/>
        <family val="2"/>
        <charset val="238"/>
        <scheme val="minor"/>
      </rPr>
      <t>mín, bez sýtenia</t>
    </r>
  </si>
  <si>
    <r>
      <t>zemin</t>
    </r>
    <r>
      <rPr>
        <sz val="9"/>
        <rFont val="Calibri"/>
        <family val="2"/>
        <charset val="238"/>
        <scheme val="minor"/>
      </rPr>
      <t>y - zhutniteľnosť súdržných zemín</t>
    </r>
    <r>
      <rPr>
        <sz val="9"/>
        <color theme="1"/>
        <rFont val="Calibri"/>
        <family val="2"/>
        <charset val="238"/>
        <scheme val="minor"/>
      </rPr>
      <t xml:space="preserve"> Proctor standard</t>
    </r>
  </si>
  <si>
    <r>
      <t>skalné horniny - fyzikálne vlastnosti (vlkosť, objemová a merná hmtonosť, nasiakavosť</t>
    </r>
    <r>
      <rPr>
        <sz val="9"/>
        <rFont val="Calibri"/>
        <family val="2"/>
        <charset val="238"/>
        <scheme val="minor"/>
      </rPr>
      <t xml:space="preserve"> (min. 48h))</t>
    </r>
  </si>
  <si>
    <r>
      <t xml:space="preserve">skalné horniny - pevnosť v prostom tlaku </t>
    </r>
    <r>
      <rPr>
        <sz val="9"/>
        <rFont val="Calibri"/>
        <family val="2"/>
        <charset val="238"/>
        <scheme val="minor"/>
      </rPr>
      <t>(3</t>
    </r>
    <r>
      <rPr>
        <sz val="9"/>
        <color theme="1"/>
        <rFont val="Calibri"/>
        <family val="2"/>
        <charset val="238"/>
        <scheme val="minor"/>
      </rPr>
      <t xml:space="preserve"> valčeky)</t>
    </r>
  </si>
  <si>
    <t xml:space="preserve">základný fyzikálno-chemický rozbor + agresivita (tab.2 STN EN-206-1 voda) a STN 03 8375 </t>
  </si>
  <si>
    <t>povrchová voda - základný rozsah v zmysle TP 050</t>
  </si>
  <si>
    <t xml:space="preserve">rozbor zeminy - agresivita (tab.2 STN EN-206-1 zeminy) </t>
  </si>
  <si>
    <t>projekt geologickej úlohy</t>
  </si>
  <si>
    <t>kontrolné inklinometrické merania v nových zabudovaných INK vrtov okrem nultého a prvého merania</t>
  </si>
  <si>
    <t>kontrolné meranie hladiny podzemnej vody (v studniach a v novozabudovaných hydrogeologických a piezometrických vrtoch v tejto etape prieskumu)</t>
  </si>
  <si>
    <t>meranie prietoku na povrchovom toku</t>
  </si>
  <si>
    <t>meranie výdatnosti prameňov</t>
  </si>
  <si>
    <t>SHMÚ údaje (denné operatívne prietoky za 1 rok z dvoch staníc)</t>
  </si>
  <si>
    <t>SHMÚ údaje (denné úhrny zrážok a priemerné denné teploty z 1 stanice za 1 rok )</t>
  </si>
  <si>
    <r>
      <t xml:space="preserve">hydrogeologický posudok ovplyvnenia vodárenských zdrojov a ostatných vodných zdrojov v zmysle požiadaviek uvedených v textovej </t>
    </r>
    <r>
      <rPr>
        <b/>
        <sz val="9"/>
        <rFont val="Calibri"/>
        <family val="2"/>
        <charset val="238"/>
        <scheme val="minor"/>
      </rPr>
      <t>prílohe č. 5 časti B.1</t>
    </r>
  </si>
  <si>
    <r>
      <t xml:space="preserve">záverečné spracovanie: grafické prílohy (prehľadná situácia, situácia všetkých prieskumných -t.j. archívnych i realizovaných- diel a profilov, účelová inžinierskogeologická mapa - inžinierskogeo-logické mapovanie, pozdĺžne a priečne IG rezy, IG profily zosuvov, vysvetlivky, stabilitné výpočty, inklinometrické merania so zhodnotením, sledovanie hladiny podzemnej vody so zhodnotením, ) a textové prílohy (inžinierskogeologické a hydrogeologické zhodnotenie územia, geotechnické zhodnotenie trasy a zakladania mostných objektov, horninového masívu, geologická písomná dokumentácia vrtov, šachtíc - archívnych i realizovaných, fotodokumentácia prieskumných diel po odvrtaní, fotodokumentácia prieskumných diel po spätnom zásype, výsledky laboratórných skúšok, výsledky terénnych skúšok, výsledky geofyzikálných prác, stabilitné výpočty, meračská správa všetkých prieskumných diel , geofyz. a zosuvných profilov, technická správa) + zapracovanie hydro-geologického posudku + CD/DVD, ktoré obsahuje všetky grafické a textové prílohy (nezabezpečené proti tlačeniu a kopírovaniu) + reprografické práce - počet výtlačkov dokumentácie podľa </t>
    </r>
    <r>
      <rPr>
        <b/>
        <sz val="9"/>
        <rFont val="Calibri"/>
        <family val="2"/>
        <charset val="238"/>
        <scheme val="minor"/>
      </rPr>
      <t xml:space="preserve">časti B.1 Príloha č. 1 a časti B.1 Príloha č. 2 </t>
    </r>
    <r>
      <rPr>
        <sz val="9"/>
        <rFont val="Calibri"/>
        <family val="2"/>
        <charset val="238"/>
        <scheme val="minor"/>
      </rPr>
      <t>a dodanie záverečnej správy aj v živej forme (formáty: doc, docx, xls, xlsx, dwg, dxf a pod.) nezabezpečenej proti kopírovaniu a tlačeniu</t>
    </r>
  </si>
  <si>
    <t xml:space="preserve"> -</t>
  </si>
  <si>
    <t>Uchádzač vypĺňa žltou farbou označené bunky.</t>
  </si>
  <si>
    <t>Uchádzač zadáva ceny v eurách na 2 desatinné miesta, počet hodín zadáva na celé čísla.</t>
  </si>
  <si>
    <t>V jednotkových cenách sú zahrnuté všetky súvisiace náklady na riadne poskytnutie služby.</t>
  </si>
  <si>
    <t>Zhotoviteľ môže fakturovať len skutočne vykonané práce, ktoré boli objednávateľom odsúhlasené. Množstvá sú len informatívne pre účel</t>
  </si>
  <si>
    <t>vyhodnotenia súťaže.</t>
  </si>
  <si>
    <t>........................................................................</t>
  </si>
  <si>
    <t>Stavba:  Rýchlostná cesta R4 Stročín – Svidník, juh</t>
  </si>
  <si>
    <t>Technická špecifikácia ako aj ďalšie informácie o jednotlivých položkách sú definované v Opise predmetu zákazky.</t>
  </si>
  <si>
    <t>zákona č. 24/2006 Z. z. po vypracovaní SZ</t>
  </si>
  <si>
    <t>Príloha č. 1 k časti A.2</t>
  </si>
  <si>
    <t>Špecifikácia ceny predpokladaných geologických prác</t>
  </si>
  <si>
    <t>Podrobný inžinierskogeologický a hydrogeologický prieskum</t>
  </si>
  <si>
    <r>
      <t>piezometrické jadrové vrty na sledovanie HPV so zabudovaním, vrátane príprav. prác, zriadenia stavenisk</t>
    </r>
    <r>
      <rPr>
        <sz val="9"/>
        <rFont val="Arial CE"/>
        <charset val="238"/>
      </rPr>
      <t>a, prvotnej hmotnej dokumentácie vrtného jadra, ovzorkovania, označenia vrtu tyčou min. 1,5 m vysokou, spätnej úpravy terénu a</t>
    </r>
    <r>
      <rPr>
        <sz val="9"/>
        <color theme="1"/>
        <rFont val="Arial CE"/>
        <charset val="238"/>
      </rPr>
      <t xml:space="preserve"> dopravy</t>
    </r>
  </si>
  <si>
    <t>priepustnosť horninového prostredia - nalievacia skúška</t>
  </si>
  <si>
    <t>meranie výdatnosti</t>
  </si>
  <si>
    <t>hydrometrovacie práce (na 1 profile)</t>
  </si>
  <si>
    <r>
      <t>dynamické penetračné sondy s vyhodnotením, vrátane prípravných prác, zriadenia staveniska, spätnej úpr</t>
    </r>
    <r>
      <rPr>
        <sz val="9"/>
        <rFont val="Arial CE"/>
        <charset val="238"/>
      </rPr>
      <t>avy terénu a dopravy</t>
    </r>
  </si>
  <si>
    <r>
      <t>statické penetračné sondy s vyhodnotením, vrátane prípravných prác, zriadenia staveniska, spätne</t>
    </r>
    <r>
      <rPr>
        <sz val="9"/>
        <rFont val="Arial CE"/>
        <charset val="238"/>
      </rPr>
      <t>j úpravy terénu a dopravy</t>
    </r>
  </si>
  <si>
    <t>metóda elektromagnetického dipólového profilovania (DEMP) - priemerný náklad s vyhodnotením</t>
  </si>
  <si>
    <t>profilové merania s georadarom (GPR) - priemerný náklad s vyhodnotením</t>
  </si>
  <si>
    <r>
      <t>zeminy - stlačiteľno</t>
    </r>
    <r>
      <rPr>
        <sz val="9"/>
        <rFont val="Arial CE"/>
        <charset val="238"/>
      </rPr>
      <t>sť  s re</t>
    </r>
    <r>
      <rPr>
        <sz val="9"/>
        <color theme="1"/>
        <rFont val="Arial CE"/>
        <charset val="238"/>
      </rPr>
      <t>konsolidáciou (2 rekonsolidačné + 4 zaťažovacie + 1 odľahčovací stupeň)</t>
    </r>
  </si>
  <si>
    <r>
      <t>zeminy - krabicová šmyková skúška</t>
    </r>
    <r>
      <rPr>
        <sz val="9"/>
        <rFont val="Arial CE"/>
        <charset val="238"/>
      </rPr>
      <t xml:space="preserve"> (vrcholová a </t>
    </r>
    <r>
      <rPr>
        <sz val="9"/>
        <color theme="1"/>
        <rFont val="Arial CE"/>
        <charset val="238"/>
      </rPr>
      <t>reziduálna šmyková pevnosť)</t>
    </r>
  </si>
  <si>
    <r>
      <t>zeminy - triaxiálna š</t>
    </r>
    <r>
      <rPr>
        <sz val="9"/>
        <rFont val="Arial CE"/>
        <charset val="238"/>
      </rPr>
      <t>myková skúška UU</t>
    </r>
  </si>
  <si>
    <r>
      <t>zeminy - stanovenie pomeru únosnosti CBR ze</t>
    </r>
    <r>
      <rPr>
        <sz val="9"/>
        <rFont val="Arial CE"/>
        <charset val="238"/>
      </rPr>
      <t>mín, bez sýtenia</t>
    </r>
  </si>
  <si>
    <r>
      <t>zemin</t>
    </r>
    <r>
      <rPr>
        <sz val="9"/>
        <rFont val="Arial CE"/>
        <charset val="238"/>
      </rPr>
      <t>y - zhutniteľnosť súdržných zemín</t>
    </r>
    <r>
      <rPr>
        <sz val="9"/>
        <color theme="1"/>
        <rFont val="Arial CE"/>
        <charset val="238"/>
      </rPr>
      <t xml:space="preserve"> Proctor standard</t>
    </r>
  </si>
  <si>
    <r>
      <t>skalné horniny - fyzikálne vlastnosti (vlkosť, objemová a merná hmtonosť, nasiakavosť</t>
    </r>
    <r>
      <rPr>
        <sz val="9"/>
        <rFont val="Arial CE"/>
        <charset val="238"/>
      </rPr>
      <t xml:space="preserve"> (min. 48h))</t>
    </r>
  </si>
  <si>
    <r>
      <t xml:space="preserve">skalné horniny - pevnosť v prostom tlaku </t>
    </r>
    <r>
      <rPr>
        <sz val="9"/>
        <rFont val="Arial CE"/>
        <charset val="238"/>
      </rPr>
      <t>(3</t>
    </r>
    <r>
      <rPr>
        <sz val="9"/>
        <color theme="1"/>
        <rFont val="Arial CE"/>
        <charset val="238"/>
      </rPr>
      <t xml:space="preserve"> valčeky)</t>
    </r>
  </si>
  <si>
    <t xml:space="preserve">podzemná voda - základný fyzikálno-chemický rozbor + agresivita (STN EN-206+A2) a STN 03 8375 </t>
  </si>
  <si>
    <t xml:space="preserve">rozbor zeminy - agresivita (STN EN-206+A2) </t>
  </si>
  <si>
    <t>projekt geologickej úlohy (2 paré pre NDS)</t>
  </si>
  <si>
    <t>obmedzenie cestnej premávky na ceste I/21 (zabezpečenie povolenia u PZ SR a SSC) a zabezpečenie dopravného značenia</t>
  </si>
  <si>
    <t>kontrolné inklinometrické meranie v už zabudovaných prieskumných dielach v predchádzajúcom stupni IGHP</t>
  </si>
  <si>
    <t>kontrolné meranie hladiny podzemnej vody v už zabudovaných prieskumných dielach v predchádzajúcom stupni IGHP</t>
  </si>
  <si>
    <t>hydrogeologický posudok ovplyvnenia podzemných a povrchových vôd, zdrojov pitnej vody a ostatných vodných zdrojov v zmysle požiadaviek uvedených v textovej prílohe</t>
  </si>
  <si>
    <t>hydrogeologický posudok v zmysle Vyhlášky 29/2005 Z.z.</t>
  </si>
  <si>
    <t>SHMÚ údaje z najbližšej klimatologickej/zrážkomernej stanice - denné úhrny zrážok a priemerné denné teploty</t>
  </si>
  <si>
    <t>SHMÚ údaje (denné operatívne prietoky)</t>
  </si>
  <si>
    <r>
      <t xml:space="preserve">záverečné spracovanie: grafické prílohy (prehľadná situácia, situácia všetkých prieskumných -t.j. archívnych i realizovaných- diel a profilov, účelová inžinierskogeologická mapa - inžinierskogeo-logické mapovanie, pozdĺžne a priečne IG rezy, IG profily zosuvov, vysvetlivky, stabilitné výpočty, inklinometrické merania so zhodnotením, sledovanie hladiny podzemnej vody so zhodnotením, ) a textové prílohy (inžinierskogeologické a hydrogeologické zhodnotenie územia, geotechnické zhodnotenie trasy a zakladania mostných objektov, horninového masívu, geologická písomná dokumentácia vrtov, šachtíc - archívnych i realizovaných, fotodokumentácia prieskumných diel po odvrtaní, fotodokumentácia prieskumných diel po spätnom zásype, výsledky laboratórných skúšok, výsledky terénnych skúšok, výsledky geofyzikálných prác, stabilitné výpočty, meračská správa všetkých prieskumných diel , geofyz. a zosuvných profilov, technická správa) + vypracovanie hydrogeologických posudkov + CD/DVD, ktoré obsahuje všetky grafické a textové prílohy (nezabezpečené proti tlačeniu a kopírovaniu) + repro-grafické práce - počet výtlačkov dokumentácie podľa </t>
    </r>
    <r>
      <rPr>
        <sz val="9"/>
        <color rgb="FFFF0000"/>
        <rFont val="Arial CE"/>
        <charset val="238"/>
      </rPr>
      <t>časti B.1 Príloha č. 1 a časti B.1 Príloha č. 2</t>
    </r>
  </si>
  <si>
    <t>Poznámka: V jednotkových cenách sú zahrnuté všetky súvisiace náklady na riadne poskytnutie služby.</t>
  </si>
  <si>
    <t>Technická špecifikácia ako aj ďalšie informácie o jednotlivých položkách sú definovaná v Opise predmetu zákazky.</t>
  </si>
  <si>
    <t>Zhotoviteľ môže fakturovať len skutočne vykonané práce, ktoré boli objednávateľom odsúhlasené. Množstvá sú len informatívne pre účel vyhodnotenia súťaže.</t>
  </si>
  <si>
    <t>V ................................, dňa ........................</t>
  </si>
  <si>
    <t>...........................................................</t>
  </si>
  <si>
    <t xml:space="preserve">meno, priezvisko a podpis osoby 
 oprávnenej konať v mene uchádzača
</t>
  </si>
  <si>
    <t>Stavba:  Rýchlostná cesta R4 Stročín - Svidník, juh</t>
  </si>
  <si>
    <t xml:space="preserve">Vypracovanie Stavebného zámeru (SZ) a oznámenia o zmene navrhovanej činnosti 8a po vypracovaní SZ (8a po SZ) stavby Rýchlostná cesta R4 Stročín – Svidník, juh
</t>
  </si>
  <si>
    <t>povrchová voda - fyzikálno-chemický rozbor v rozsahu podľa prílohy č. 4 časti B1</t>
  </si>
  <si>
    <t>povrchová voda - biologické prvky kvality v rozsahu prílohy č. 4 časti B1</t>
  </si>
  <si>
    <t>Vypracovanie Stavebného zámeru (SZ) a oznámenia o zmene navrhovanej činnosti 8a po vypracovaní SZ (8a po SZ) stavby Rýchlostná cesta R4 Stročín – Svidník, juh</t>
  </si>
  <si>
    <t>Mostné objekty</t>
  </si>
  <si>
    <t>Tabuľka č. 2</t>
  </si>
  <si>
    <t>Tabuľky č. 1 – 5</t>
  </si>
  <si>
    <t>Stredisko správy a údržby</t>
  </si>
  <si>
    <t>Posúdenie súlasu s Rámcovou smernicou o vodách</t>
  </si>
  <si>
    <t>3.6</t>
  </si>
  <si>
    <t>3.7</t>
  </si>
  <si>
    <t>3.8</t>
  </si>
  <si>
    <t>3.9</t>
  </si>
  <si>
    <t>3.10</t>
  </si>
  <si>
    <t>Ichtyologický prieskum</t>
  </si>
  <si>
    <t>Hydrobiologický prieskum</t>
  </si>
  <si>
    <t>3.11</t>
  </si>
  <si>
    <t>3.12</t>
  </si>
  <si>
    <t>3.13</t>
  </si>
  <si>
    <t>Zameranie, overenie a vytýčenie priebehu inžinierských sietí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</si>
</sst>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;_-@_-"/>
    <numFmt numFmtId="165" formatCode="#,##0.00\ &quot;€&quot;"/>
  </numFmts>
  <fonts count="82" x14ac:knownFonts="1">
    <font>
      <sz val="10"/>
      <name val="Arial"/>
      <charset val="238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8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3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charset val="238"/>
    </font>
    <font>
      <b/>
      <sz val="11"/>
      <color indexed="8"/>
      <name val="Arial CE"/>
      <charset val="238"/>
    </font>
    <font>
      <sz val="14"/>
      <name val="Arial CE"/>
      <family val="2"/>
      <charset val="238"/>
    </font>
    <font>
      <b/>
      <sz val="9"/>
      <color theme="1"/>
      <name val="Arial CE"/>
      <charset val="238"/>
    </font>
    <font>
      <sz val="9"/>
      <color theme="1"/>
      <name val="Arial CE"/>
      <charset val="238"/>
    </font>
    <font>
      <sz val="11"/>
      <color theme="1"/>
      <name val="Arial CE"/>
      <charset val="238"/>
    </font>
    <font>
      <sz val="9"/>
      <name val="Arial CE"/>
      <charset val="238"/>
    </font>
    <font>
      <b/>
      <sz val="9"/>
      <color rgb="FFFF0000"/>
      <name val="Arial CE"/>
      <charset val="238"/>
    </font>
    <font>
      <sz val="9"/>
      <color rgb="FFFF0000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0"/>
      <color rgb="FFFF9900"/>
      <name val="Arial"/>
      <family val="2"/>
      <charset val="238"/>
    </font>
    <font>
      <sz val="9.5"/>
      <color theme="1"/>
      <name val="Arial"/>
      <family val="2"/>
      <charset val="238"/>
    </font>
    <font>
      <b/>
      <sz val="9.5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585858"/>
      </left>
      <right style="medium">
        <color rgb="FF585858"/>
      </right>
      <top/>
      <bottom style="medium">
        <color rgb="FF585858"/>
      </bottom>
      <diagonal/>
    </border>
    <border>
      <left/>
      <right style="medium">
        <color rgb="FF585858"/>
      </right>
      <top/>
      <bottom style="medium">
        <color rgb="FF585858"/>
      </bottom>
      <diagonal/>
    </border>
    <border>
      <left style="medium">
        <color rgb="FF585858"/>
      </left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/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tted">
        <color auto="1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3">
    <xf numFmtId="0" fontId="0" fillId="0" borderId="0"/>
    <xf numFmtId="0" fontId="8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8" fillId="0" borderId="0"/>
    <xf numFmtId="0" fontId="18" fillId="0" borderId="0"/>
    <xf numFmtId="9" fontId="8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7" applyNumberFormat="0" applyFill="0" applyAlignment="0" applyProtection="0"/>
    <xf numFmtId="0" fontId="23" fillId="0" borderId="68" applyNumberFormat="0" applyFill="0" applyAlignment="0" applyProtection="0"/>
    <xf numFmtId="0" fontId="24" fillId="0" borderId="69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70" applyNumberFormat="0" applyAlignment="0" applyProtection="0"/>
    <xf numFmtId="0" fontId="29" fillId="11" borderId="71" applyNumberFormat="0" applyAlignment="0" applyProtection="0"/>
    <xf numFmtId="0" fontId="30" fillId="11" borderId="70" applyNumberFormat="0" applyAlignment="0" applyProtection="0"/>
    <xf numFmtId="0" fontId="31" fillId="0" borderId="72" applyNumberFormat="0" applyFill="0" applyAlignment="0" applyProtection="0"/>
    <xf numFmtId="0" fontId="32" fillId="12" borderId="73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75" applyNumberFormat="0" applyFill="0" applyAlignment="0" applyProtection="0"/>
    <xf numFmtId="0" fontId="3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36" fillId="37" borderId="0" applyNumberFormat="0" applyBorder="0" applyAlignment="0" applyProtection="0"/>
    <xf numFmtId="0" fontId="19" fillId="0" borderId="0"/>
    <xf numFmtId="0" fontId="8" fillId="38" borderId="74" applyNumberFormat="0" applyFont="0" applyAlignment="0" applyProtection="0"/>
    <xf numFmtId="0" fontId="8" fillId="0" borderId="0"/>
    <xf numFmtId="0" fontId="8" fillId="13" borderId="74" applyNumberFormat="0" applyFont="0" applyAlignment="0" applyProtection="0"/>
    <xf numFmtId="0" fontId="8" fillId="0" borderId="0"/>
    <xf numFmtId="0" fontId="5" fillId="0" borderId="0"/>
    <xf numFmtId="0" fontId="4" fillId="0" borderId="0"/>
    <xf numFmtId="0" fontId="42" fillId="0" borderId="0" applyNumberFormat="0" applyFill="0" applyBorder="0" applyAlignment="0" applyProtection="0"/>
    <xf numFmtId="0" fontId="3" fillId="0" borderId="0"/>
    <xf numFmtId="0" fontId="2" fillId="0" borderId="0"/>
  </cellStyleXfs>
  <cellXfs count="587">
    <xf numFmtId="0" fontId="0" fillId="0" borderId="0" xfId="0"/>
    <xf numFmtId="0" fontId="14" fillId="0" borderId="0" xfId="0" applyFont="1" applyProtection="1"/>
    <xf numFmtId="0" fontId="8" fillId="0" borderId="0" xfId="0" applyFont="1" applyAlignment="1" applyProtection="1">
      <alignment horizontal="right"/>
    </xf>
    <xf numFmtId="0" fontId="8" fillId="0" borderId="0" xfId="6" applyFont="1" applyProtection="1"/>
    <xf numFmtId="0" fontId="8" fillId="0" borderId="0" xfId="6" applyFont="1" applyFill="1" applyBorder="1" applyProtection="1"/>
    <xf numFmtId="0" fontId="13" fillId="0" borderId="0" xfId="6" applyFont="1" applyProtection="1"/>
    <xf numFmtId="0" fontId="14" fillId="0" borderId="0" xfId="6" applyFont="1" applyProtection="1"/>
    <xf numFmtId="0" fontId="14" fillId="0" borderId="1" xfId="6" applyFont="1" applyFill="1" applyBorder="1" applyProtection="1"/>
    <xf numFmtId="0" fontId="14" fillId="0" borderId="23" xfId="6" applyFont="1" applyFill="1" applyBorder="1" applyProtection="1"/>
    <xf numFmtId="0" fontId="14" fillId="0" borderId="11" xfId="6" applyFont="1" applyFill="1" applyBorder="1" applyProtection="1"/>
    <xf numFmtId="0" fontId="14" fillId="0" borderId="12" xfId="6" applyFont="1" applyFill="1" applyBorder="1" applyProtection="1"/>
    <xf numFmtId="0" fontId="14" fillId="0" borderId="18" xfId="6" applyFont="1" applyFill="1" applyBorder="1" applyAlignment="1" applyProtection="1">
      <alignment horizontal="center" vertical="center"/>
    </xf>
    <xf numFmtId="0" fontId="8" fillId="0" borderId="23" xfId="6" applyFont="1" applyFill="1" applyBorder="1" applyProtection="1"/>
    <xf numFmtId="164" fontId="11" fillId="3" borderId="7" xfId="6" applyNumberFormat="1" applyFont="1" applyFill="1" applyBorder="1" applyAlignment="1" applyProtection="1">
      <alignment vertical="center"/>
    </xf>
    <xf numFmtId="9" fontId="8" fillId="0" borderId="0" xfId="6" applyNumberFormat="1" applyFont="1" applyFill="1" applyBorder="1" applyProtection="1"/>
    <xf numFmtId="164" fontId="11" fillId="3" borderId="16" xfId="6" applyNumberFormat="1" applyFont="1" applyFill="1" applyBorder="1" applyAlignment="1" applyProtection="1">
      <alignment vertical="center"/>
    </xf>
    <xf numFmtId="0" fontId="8" fillId="0" borderId="12" xfId="6" applyFont="1" applyFill="1" applyBorder="1" applyProtection="1"/>
    <xf numFmtId="164" fontId="11" fillId="3" borderId="8" xfId="6" applyNumberFormat="1" applyFont="1" applyFill="1" applyBorder="1" applyAlignment="1" applyProtection="1">
      <alignment vertical="center"/>
    </xf>
    <xf numFmtId="0" fontId="7" fillId="0" borderId="0" xfId="6" applyFont="1" applyProtection="1"/>
    <xf numFmtId="0" fontId="10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3" fontId="7" fillId="0" borderId="47" xfId="6" applyNumberFormat="1" applyFont="1" applyFill="1" applyBorder="1" applyAlignment="1" applyProtection="1">
      <alignment horizontal="center" vertical="center"/>
    </xf>
    <xf numFmtId="3" fontId="7" fillId="0" borderId="84" xfId="6" applyNumberFormat="1" applyFont="1" applyFill="1" applyBorder="1" applyAlignment="1" applyProtection="1">
      <alignment horizontal="center" vertical="center"/>
    </xf>
    <xf numFmtId="49" fontId="14" fillId="0" borderId="0" xfId="6" applyNumberFormat="1" applyFont="1" applyFill="1" applyBorder="1" applyAlignment="1" applyProtection="1">
      <alignment vertical="center"/>
    </xf>
    <xf numFmtId="49" fontId="15" fillId="0" borderId="14" xfId="6" applyNumberFormat="1" applyFont="1" applyFill="1" applyBorder="1" applyAlignment="1" applyProtection="1">
      <alignment horizontal="center" vertical="center"/>
    </xf>
    <xf numFmtId="49" fontId="15" fillId="0" borderId="2" xfId="6" applyNumberFormat="1" applyFont="1" applyFill="1" applyBorder="1" applyAlignment="1" applyProtection="1">
      <alignment horizontal="center"/>
    </xf>
    <xf numFmtId="49" fontId="7" fillId="0" borderId="77" xfId="6" applyNumberFormat="1" applyFont="1" applyFill="1" applyBorder="1" applyAlignment="1" applyProtection="1">
      <alignment vertical="center"/>
    </xf>
    <xf numFmtId="49" fontId="14" fillId="0" borderId="28" xfId="6" applyNumberFormat="1" applyFont="1" applyFill="1" applyBorder="1" applyAlignment="1" applyProtection="1">
      <alignment horizontal="center" vertical="center"/>
    </xf>
    <xf numFmtId="49" fontId="7" fillId="0" borderId="80" xfId="6" applyNumberFormat="1" applyFont="1" applyFill="1" applyBorder="1" applyAlignment="1" applyProtection="1">
      <alignment horizontal="right" vertical="center"/>
    </xf>
    <xf numFmtId="49" fontId="7" fillId="0" borderId="83" xfId="6" applyNumberFormat="1" applyFont="1" applyFill="1" applyBorder="1" applyAlignment="1" applyProtection="1">
      <alignment vertical="center"/>
    </xf>
    <xf numFmtId="49" fontId="7" fillId="0" borderId="81" xfId="6" applyNumberFormat="1" applyFont="1" applyFill="1" applyBorder="1" applyAlignment="1" applyProtection="1">
      <alignment horizontal="right" vertical="center"/>
    </xf>
    <xf numFmtId="49" fontId="15" fillId="0" borderId="2" xfId="0" applyNumberFormat="1" applyFont="1" applyFill="1" applyBorder="1" applyAlignment="1" applyProtection="1">
      <alignment horizontal="center"/>
    </xf>
    <xf numFmtId="49" fontId="14" fillId="0" borderId="28" xfId="0" applyNumberFormat="1" applyFont="1" applyFill="1" applyBorder="1" applyAlignment="1" applyProtection="1">
      <alignment horizontal="center" vertical="center"/>
    </xf>
    <xf numFmtId="49" fontId="11" fillId="0" borderId="1" xfId="6" applyNumberFormat="1" applyFont="1" applyFill="1" applyBorder="1" applyProtection="1"/>
    <xf numFmtId="49" fontId="8" fillId="0" borderId="23" xfId="6" applyNumberFormat="1" applyFont="1" applyFill="1" applyBorder="1" applyProtection="1"/>
    <xf numFmtId="49" fontId="8" fillId="0" borderId="24" xfId="6" applyNumberFormat="1" applyFont="1" applyFill="1" applyBorder="1" applyProtection="1"/>
    <xf numFmtId="49" fontId="8" fillId="0" borderId="2" xfId="6" applyNumberFormat="1" applyFont="1" applyFill="1" applyBorder="1" applyProtection="1"/>
    <xf numFmtId="49" fontId="8" fillId="0" borderId="0" xfId="6" applyNumberFormat="1" applyFont="1" applyFill="1" applyBorder="1" applyProtection="1"/>
    <xf numFmtId="49" fontId="8" fillId="0" borderId="28" xfId="6" applyNumberFormat="1" applyFont="1" applyFill="1" applyBorder="1" applyProtection="1"/>
    <xf numFmtId="49" fontId="8" fillId="0" borderId="11" xfId="6" applyNumberFormat="1" applyFont="1" applyFill="1" applyBorder="1" applyProtection="1"/>
    <xf numFmtId="49" fontId="8" fillId="0" borderId="12" xfId="6" applyNumberFormat="1" applyFont="1" applyFill="1" applyBorder="1" applyProtection="1"/>
    <xf numFmtId="49" fontId="8" fillId="0" borderId="29" xfId="6" applyNumberFormat="1" applyFont="1" applyFill="1" applyBorder="1" applyProtection="1"/>
    <xf numFmtId="3" fontId="7" fillId="0" borderId="89" xfId="6" applyNumberFormat="1" applyFont="1" applyFill="1" applyBorder="1" applyAlignment="1" applyProtection="1">
      <alignment horizontal="center" vertical="center"/>
    </xf>
    <xf numFmtId="3" fontId="14" fillId="2" borderId="28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5" xfId="6" applyNumberFormat="1" applyFont="1" applyFill="1" applyBorder="1" applyAlignment="1" applyProtection="1">
      <alignment horizontal="center" vertical="center" wrapText="1"/>
      <protection locked="0"/>
    </xf>
    <xf numFmtId="4" fontId="15" fillId="2" borderId="44" xfId="6" applyNumberFormat="1" applyFont="1" applyFill="1" applyBorder="1" applyAlignment="1" applyProtection="1">
      <alignment horizontal="center" vertical="center"/>
      <protection locked="0"/>
    </xf>
    <xf numFmtId="4" fontId="15" fillId="2" borderId="26" xfId="6" applyNumberFormat="1" applyFont="1" applyFill="1" applyBorder="1" applyAlignment="1" applyProtection="1">
      <alignment horizontal="center" vertical="center"/>
      <protection locked="0"/>
    </xf>
    <xf numFmtId="4" fontId="15" fillId="2" borderId="27" xfId="6" applyNumberFormat="1" applyFont="1" applyFill="1" applyBorder="1" applyAlignment="1" applyProtection="1">
      <alignment horizontal="center" vertical="center"/>
      <protection locked="0"/>
    </xf>
    <xf numFmtId="3" fontId="14" fillId="2" borderId="88" xfId="6" applyNumberFormat="1" applyFont="1" applyFill="1" applyBorder="1" applyAlignment="1" applyProtection="1">
      <alignment horizontal="center" vertical="center"/>
      <protection locked="0"/>
    </xf>
    <xf numFmtId="49" fontId="7" fillId="0" borderId="90" xfId="6" applyNumberFormat="1" applyFont="1" applyFill="1" applyBorder="1" applyAlignment="1" applyProtection="1">
      <alignment vertical="center"/>
    </xf>
    <xf numFmtId="3" fontId="14" fillId="2" borderId="86" xfId="6" applyNumberFormat="1" applyFont="1" applyFill="1" applyBorder="1" applyAlignment="1" applyProtection="1">
      <alignment horizontal="center" vertical="center"/>
      <protection locked="0"/>
    </xf>
    <xf numFmtId="49" fontId="15" fillId="0" borderId="0" xfId="6" applyNumberFormat="1" applyFont="1" applyFill="1" applyBorder="1" applyAlignment="1" applyProtection="1">
      <alignment vertical="center"/>
    </xf>
    <xf numFmtId="49" fontId="11" fillId="0" borderId="42" xfId="0" applyNumberFormat="1" applyFont="1" applyFill="1" applyBorder="1" applyAlignment="1" applyProtection="1">
      <alignment vertical="center" wrapText="1"/>
    </xf>
    <xf numFmtId="49" fontId="11" fillId="0" borderId="30" xfId="0" applyNumberFormat="1" applyFont="1" applyFill="1" applyBorder="1" applyAlignment="1" applyProtection="1">
      <alignment vertical="center" wrapText="1"/>
    </xf>
    <xf numFmtId="49" fontId="11" fillId="0" borderId="27" xfId="0" applyNumberFormat="1" applyFont="1" applyFill="1" applyBorder="1" applyAlignment="1" applyProtection="1">
      <alignment vertical="center" wrapText="1"/>
    </xf>
    <xf numFmtId="49" fontId="15" fillId="0" borderId="83" xfId="6" applyNumberFormat="1" applyFont="1" applyFill="1" applyBorder="1" applyAlignment="1" applyProtection="1">
      <alignment vertical="center"/>
    </xf>
    <xf numFmtId="49" fontId="14" fillId="0" borderId="83" xfId="6" applyNumberFormat="1" applyFont="1" applyFill="1" applyBorder="1" applyAlignment="1" applyProtection="1">
      <alignment vertical="center"/>
    </xf>
    <xf numFmtId="3" fontId="7" fillId="0" borderId="91" xfId="6" applyNumberFormat="1" applyFont="1" applyFill="1" applyBorder="1" applyAlignment="1" applyProtection="1">
      <alignment horizontal="center" vertical="center"/>
    </xf>
    <xf numFmtId="3" fontId="7" fillId="0" borderId="87" xfId="6" applyNumberFormat="1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0" fillId="0" borderId="0" xfId="0" applyProtection="1"/>
    <xf numFmtId="0" fontId="40" fillId="0" borderId="0" xfId="0" applyFont="1" applyAlignment="1" applyProtection="1">
      <alignment horizontal="left" vertical="center"/>
    </xf>
    <xf numFmtId="0" fontId="38" fillId="0" borderId="53" xfId="0" applyFont="1" applyBorder="1" applyAlignment="1" applyProtection="1">
      <alignment vertical="center" wrapText="1"/>
    </xf>
    <xf numFmtId="0" fontId="38" fillId="0" borderId="14" xfId="0" applyFont="1" applyBorder="1" applyAlignment="1" applyProtection="1">
      <alignment vertical="center" wrapText="1"/>
    </xf>
    <xf numFmtId="0" fontId="38" fillId="0" borderId="32" xfId="0" applyFont="1" applyBorder="1" applyAlignment="1" applyProtection="1">
      <alignment vertical="center" wrapText="1"/>
    </xf>
    <xf numFmtId="0" fontId="11" fillId="0" borderId="0" xfId="0" applyFont="1" applyAlignment="1" applyProtection="1">
      <alignment vertical="center"/>
    </xf>
    <xf numFmtId="0" fontId="11" fillId="39" borderId="43" xfId="0" applyFont="1" applyFill="1" applyBorder="1" applyAlignment="1" applyProtection="1">
      <alignment vertical="center"/>
    </xf>
    <xf numFmtId="0" fontId="11" fillId="39" borderId="37" xfId="0" applyFont="1" applyFill="1" applyBorder="1" applyAlignment="1" applyProtection="1">
      <alignment vertical="center"/>
    </xf>
    <xf numFmtId="0" fontId="11" fillId="39" borderId="38" xfId="0" applyFont="1" applyFill="1" applyBorder="1" applyAlignment="1" applyProtection="1">
      <alignment vertical="center"/>
    </xf>
    <xf numFmtId="0" fontId="8" fillId="0" borderId="94" xfId="0" applyFont="1" applyBorder="1" applyAlignment="1" applyProtection="1">
      <alignment horizontal="center" vertical="center" wrapText="1"/>
    </xf>
    <xf numFmtId="0" fontId="8" fillId="0" borderId="95" xfId="0" applyFont="1" applyBorder="1" applyAlignment="1" applyProtection="1">
      <alignment horizontal="center" vertical="center" wrapText="1"/>
    </xf>
    <xf numFmtId="0" fontId="8" fillId="0" borderId="94" xfId="0" applyFont="1" applyBorder="1" applyAlignment="1" applyProtection="1">
      <alignment vertical="center" wrapText="1"/>
    </xf>
    <xf numFmtId="0" fontId="8" fillId="0" borderId="0" xfId="0" applyFont="1" applyBorder="1" applyAlignment="1" applyProtection="1">
      <alignment vertical="center" wrapText="1"/>
    </xf>
    <xf numFmtId="165" fontId="8" fillId="0" borderId="0" xfId="0" applyNumberFormat="1" applyFont="1" applyBorder="1" applyAlignment="1" applyProtection="1">
      <alignment horizontal="center" vertical="center"/>
    </xf>
    <xf numFmtId="0" fontId="8" fillId="0" borderId="0" xfId="6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Protection="1"/>
    <xf numFmtId="0" fontId="8" fillId="0" borderId="0" xfId="0" applyFont="1" applyAlignment="1" applyProtection="1">
      <alignment vertical="center"/>
    </xf>
    <xf numFmtId="3" fontId="14" fillId="2" borderId="87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48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76" xfId="6" applyNumberFormat="1" applyFont="1" applyFill="1" applyBorder="1" applyAlignment="1" applyProtection="1">
      <alignment horizontal="center" vertical="center" wrapText="1"/>
      <protection locked="0"/>
    </xf>
    <xf numFmtId="164" fontId="14" fillId="0" borderId="79" xfId="6" applyNumberFormat="1" applyFont="1" applyFill="1" applyBorder="1" applyAlignment="1" applyProtection="1">
      <alignment vertical="center"/>
    </xf>
    <xf numFmtId="3" fontId="14" fillId="2" borderId="25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39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99" xfId="6" applyNumberFormat="1" applyFont="1" applyFill="1" applyBorder="1" applyAlignment="1" applyProtection="1">
      <alignment horizontal="center" vertical="center"/>
      <protection locked="0"/>
    </xf>
    <xf numFmtId="3" fontId="14" fillId="2" borderId="79" xfId="6" applyNumberFormat="1" applyFont="1" applyFill="1" applyBorder="1" applyAlignment="1" applyProtection="1">
      <alignment horizontal="center" vertical="center"/>
      <protection locked="0"/>
    </xf>
    <xf numFmtId="3" fontId="14" fillId="2" borderId="100" xfId="6" applyNumberFormat="1" applyFont="1" applyFill="1" applyBorder="1" applyAlignment="1" applyProtection="1">
      <alignment horizontal="center" vertical="center"/>
      <protection locked="0"/>
    </xf>
    <xf numFmtId="3" fontId="14" fillId="2" borderId="85" xfId="6" applyNumberFormat="1" applyFont="1" applyFill="1" applyBorder="1" applyAlignment="1" applyProtection="1">
      <alignment horizontal="center" vertical="center"/>
      <protection locked="0"/>
    </xf>
    <xf numFmtId="3" fontId="14" fillId="2" borderId="101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35" xfId="6" applyNumberFormat="1" applyFont="1" applyFill="1" applyBorder="1" applyAlignment="1" applyProtection="1">
      <alignment horizontal="center" vertical="center" wrapText="1"/>
      <protection locked="0"/>
    </xf>
    <xf numFmtId="3" fontId="7" fillId="0" borderId="99" xfId="6" applyNumberFormat="1" applyFont="1" applyFill="1" applyBorder="1" applyAlignment="1" applyProtection="1">
      <alignment horizontal="center" vertical="center"/>
    </xf>
    <xf numFmtId="3" fontId="14" fillId="2" borderId="102" xfId="6" applyNumberFormat="1" applyFont="1" applyFill="1" applyBorder="1" applyAlignment="1" applyProtection="1">
      <alignment horizontal="center" vertical="center"/>
      <protection locked="0"/>
    </xf>
    <xf numFmtId="3" fontId="14" fillId="2" borderId="103" xfId="6" applyNumberFormat="1" applyFont="1" applyFill="1" applyBorder="1" applyAlignment="1" applyProtection="1">
      <alignment horizontal="center" vertical="center"/>
      <protection locked="0"/>
    </xf>
    <xf numFmtId="3" fontId="14" fillId="2" borderId="104" xfId="6" applyNumberFormat="1" applyFont="1" applyFill="1" applyBorder="1" applyAlignment="1" applyProtection="1">
      <alignment horizontal="center" vertical="center"/>
      <protection locked="0"/>
    </xf>
    <xf numFmtId="0" fontId="14" fillId="0" borderId="23" xfId="6" applyFont="1" applyFill="1" applyBorder="1" applyAlignment="1" applyProtection="1">
      <alignment wrapText="1"/>
    </xf>
    <xf numFmtId="0" fontId="15" fillId="0" borderId="12" xfId="6" applyFont="1" applyFill="1" applyBorder="1" applyAlignment="1" applyProtection="1">
      <alignment horizontal="center" wrapText="1"/>
    </xf>
    <xf numFmtId="0" fontId="14" fillId="0" borderId="17" xfId="6" applyFont="1" applyFill="1" applyBorder="1" applyAlignment="1" applyProtection="1">
      <alignment horizontal="center" vertical="center"/>
    </xf>
    <xf numFmtId="0" fontId="14" fillId="0" borderId="34" xfId="6" applyFont="1" applyFill="1" applyBorder="1" applyAlignment="1" applyProtection="1">
      <alignment horizontal="center" vertical="center"/>
    </xf>
    <xf numFmtId="0" fontId="8" fillId="0" borderId="0" xfId="6" applyFont="1" applyAlignment="1" applyProtection="1"/>
    <xf numFmtId="0" fontId="7" fillId="0" borderId="0" xfId="6" applyFont="1" applyFill="1" applyBorder="1" applyAlignment="1" applyProtection="1">
      <alignment vertical="center"/>
    </xf>
    <xf numFmtId="0" fontId="7" fillId="0" borderId="1" xfId="6" applyFont="1" applyFill="1" applyBorder="1" applyProtection="1"/>
    <xf numFmtId="0" fontId="7" fillId="0" borderId="23" xfId="6" applyFont="1" applyFill="1" applyBorder="1" applyProtection="1"/>
    <xf numFmtId="0" fontId="7" fillId="0" borderId="33" xfId="6" applyFont="1" applyFill="1" applyBorder="1" applyAlignment="1" applyProtection="1">
      <alignment wrapText="1"/>
    </xf>
    <xf numFmtId="0" fontId="15" fillId="0" borderId="17" xfId="6" applyFont="1" applyFill="1" applyBorder="1" applyAlignment="1" applyProtection="1">
      <alignment horizontal="center" vertical="center"/>
    </xf>
    <xf numFmtId="0" fontId="15" fillId="0" borderId="34" xfId="6" applyFont="1" applyFill="1" applyBorder="1" applyAlignment="1" applyProtection="1">
      <alignment horizontal="center" vertical="center"/>
    </xf>
    <xf numFmtId="0" fontId="7" fillId="0" borderId="11" xfId="6" applyFont="1" applyFill="1" applyBorder="1" applyProtection="1"/>
    <xf numFmtId="0" fontId="7" fillId="0" borderId="12" xfId="6" applyFont="1" applyFill="1" applyBorder="1" applyProtection="1"/>
    <xf numFmtId="0" fontId="15" fillId="0" borderId="36" xfId="6" applyFont="1" applyFill="1" applyBorder="1" applyAlignment="1" applyProtection="1">
      <alignment horizontal="left" wrapText="1"/>
    </xf>
    <xf numFmtId="4" fontId="15" fillId="0" borderId="58" xfId="6" applyNumberFormat="1" applyFont="1" applyFill="1" applyBorder="1" applyAlignment="1" applyProtection="1">
      <alignment horizontal="center" vertical="center"/>
    </xf>
    <xf numFmtId="4" fontId="15" fillId="0" borderId="54" xfId="6" applyNumberFormat="1" applyFont="1" applyFill="1" applyBorder="1" applyAlignment="1" applyProtection="1">
      <alignment horizontal="center" vertical="center"/>
    </xf>
    <xf numFmtId="0" fontId="15" fillId="0" borderId="13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center" vertical="center"/>
    </xf>
    <xf numFmtId="0" fontId="15" fillId="0" borderId="55" xfId="6" applyFont="1" applyFill="1" applyBorder="1" applyAlignment="1" applyProtection="1">
      <alignment horizontal="left" vertical="center" wrapText="1"/>
    </xf>
    <xf numFmtId="164" fontId="7" fillId="0" borderId="15" xfId="6" applyNumberFormat="1" applyFont="1" applyFill="1" applyBorder="1" applyAlignment="1" applyProtection="1">
      <alignment vertical="center"/>
    </xf>
    <xf numFmtId="164" fontId="7" fillId="0" borderId="9" xfId="6" applyNumberFormat="1" applyFont="1" applyFill="1" applyBorder="1" applyAlignment="1" applyProtection="1">
      <alignment vertical="center"/>
    </xf>
    <xf numFmtId="164" fontId="7" fillId="0" borderId="60" xfId="6" applyNumberFormat="1" applyFont="1" applyFill="1" applyBorder="1" applyAlignment="1" applyProtection="1">
      <alignment vertical="center"/>
    </xf>
    <xf numFmtId="0" fontId="7" fillId="0" borderId="4" xfId="6" applyFont="1" applyFill="1" applyBorder="1" applyAlignment="1" applyProtection="1">
      <alignment horizontal="center" vertical="center"/>
    </xf>
    <xf numFmtId="0" fontId="15" fillId="0" borderId="39" xfId="6" applyFont="1" applyFill="1" applyBorder="1" applyAlignment="1" applyProtection="1">
      <alignment vertical="center" wrapText="1"/>
    </xf>
    <xf numFmtId="0" fontId="7" fillId="0" borderId="46" xfId="6" applyFont="1" applyFill="1" applyBorder="1" applyAlignment="1" applyProtection="1">
      <alignment horizontal="center" vertical="center"/>
    </xf>
    <xf numFmtId="164" fontId="7" fillId="0" borderId="28" xfId="6" applyNumberFormat="1" applyFont="1" applyFill="1" applyBorder="1" applyAlignment="1" applyProtection="1">
      <alignment vertical="center"/>
    </xf>
    <xf numFmtId="164" fontId="7" fillId="0" borderId="45" xfId="6" applyNumberFormat="1" applyFont="1" applyFill="1" applyBorder="1" applyAlignment="1" applyProtection="1">
      <alignment vertical="center"/>
    </xf>
    <xf numFmtId="164" fontId="7" fillId="0" borderId="41" xfId="6" applyNumberFormat="1" applyFont="1" applyFill="1" applyBorder="1" applyAlignment="1" applyProtection="1">
      <alignment vertical="center"/>
    </xf>
    <xf numFmtId="0" fontId="15" fillId="0" borderId="32" xfId="6" applyFont="1" applyFill="1" applyBorder="1" applyAlignment="1" applyProtection="1">
      <alignment horizontal="center" vertical="center"/>
    </xf>
    <xf numFmtId="0" fontId="7" fillId="0" borderId="61" xfId="6" applyFont="1" applyFill="1" applyBorder="1" applyAlignment="1" applyProtection="1">
      <alignment horizontal="center" vertical="center"/>
    </xf>
    <xf numFmtId="0" fontId="15" fillId="0" borderId="52" xfId="6" applyFont="1" applyFill="1" applyBorder="1" applyAlignment="1" applyProtection="1">
      <alignment vertical="center" wrapText="1"/>
    </xf>
    <xf numFmtId="164" fontId="11" fillId="3" borderId="40" xfId="6" applyNumberFormat="1" applyFont="1" applyFill="1" applyBorder="1" applyAlignment="1" applyProtection="1">
      <alignment horizontal="center" vertical="center"/>
    </xf>
    <xf numFmtId="164" fontId="11" fillId="0" borderId="26" xfId="6" applyNumberFormat="1" applyFont="1" applyFill="1" applyBorder="1" applyAlignment="1" applyProtection="1">
      <alignment horizontal="center" vertical="center"/>
    </xf>
    <xf numFmtId="164" fontId="11" fillId="0" borderId="27" xfId="6" applyNumberFormat="1" applyFont="1" applyFill="1" applyBorder="1" applyAlignment="1" applyProtection="1">
      <alignment horizontal="center" vertical="center"/>
    </xf>
    <xf numFmtId="165" fontId="11" fillId="0" borderId="96" xfId="0" applyNumberFormat="1" applyFont="1" applyBorder="1" applyAlignment="1" applyProtection="1">
      <alignment horizontal="center" vertical="center"/>
    </xf>
    <xf numFmtId="165" fontId="11" fillId="0" borderId="97" xfId="0" applyNumberFormat="1" applyFont="1" applyBorder="1" applyAlignment="1" applyProtection="1">
      <alignment horizontal="center" vertical="center"/>
    </xf>
    <xf numFmtId="0" fontId="8" fillId="0" borderId="0" xfId="6" applyFont="1" applyAlignment="1" applyProtection="1">
      <alignment wrapText="1"/>
    </xf>
    <xf numFmtId="0" fontId="10" fillId="0" borderId="0" xfId="0" applyFont="1" applyBorder="1" applyAlignment="1" applyProtection="1"/>
    <xf numFmtId="49" fontId="15" fillId="0" borderId="23" xfId="6" applyNumberFormat="1" applyFont="1" applyFill="1" applyBorder="1" applyAlignment="1" applyProtection="1">
      <alignment vertical="center"/>
    </xf>
    <xf numFmtId="49" fontId="7" fillId="0" borderId="77" xfId="6" applyNumberFormat="1" applyFont="1" applyFill="1" applyBorder="1" applyAlignment="1" applyProtection="1">
      <alignment horizontal="justify" vertical="center" wrapText="1"/>
    </xf>
    <xf numFmtId="49" fontId="7" fillId="0" borderId="77" xfId="0" applyNumberFormat="1" applyFont="1" applyFill="1" applyBorder="1" applyAlignment="1" applyProtection="1">
      <alignment horizontal="justify" vertical="center" wrapText="1"/>
    </xf>
    <xf numFmtId="49" fontId="7" fillId="0" borderId="90" xfId="6" applyNumberFormat="1" applyFont="1" applyFill="1" applyBorder="1" applyAlignment="1" applyProtection="1">
      <alignment horizontal="justify" vertical="center" wrapText="1"/>
    </xf>
    <xf numFmtId="49" fontId="7" fillId="0" borderId="105" xfId="6" applyNumberFormat="1" applyFont="1" applyFill="1" applyBorder="1" applyAlignment="1" applyProtection="1">
      <alignment horizontal="justify" vertical="center" wrapText="1"/>
    </xf>
    <xf numFmtId="0" fontId="46" fillId="0" borderId="0" xfId="6" applyFont="1" applyProtection="1"/>
    <xf numFmtId="0" fontId="47" fillId="0" borderId="0" xfId="6" applyFont="1" applyBorder="1" applyAlignment="1" applyProtection="1"/>
    <xf numFmtId="0" fontId="47" fillId="0" borderId="0" xfId="57" applyFont="1" applyAlignment="1" applyProtection="1">
      <alignment horizontal="center" vertical="center"/>
    </xf>
    <xf numFmtId="0" fontId="41" fillId="0" borderId="0" xfId="57" applyFont="1" applyAlignment="1" applyProtection="1">
      <alignment horizontal="center" vertical="center"/>
    </xf>
    <xf numFmtId="0" fontId="48" fillId="0" borderId="0" xfId="6" applyFont="1" applyProtection="1"/>
    <xf numFmtId="0" fontId="50" fillId="0" borderId="0" xfId="6" applyFont="1" applyProtection="1"/>
    <xf numFmtId="0" fontId="48" fillId="0" borderId="0" xfId="6" applyFont="1" applyAlignment="1" applyProtection="1"/>
    <xf numFmtId="4" fontId="46" fillId="2" borderId="84" xfId="6" applyNumberFormat="1" applyFont="1" applyFill="1" applyBorder="1" applyAlignment="1" applyProtection="1">
      <alignment vertical="center"/>
      <protection locked="0"/>
    </xf>
    <xf numFmtId="4" fontId="46" fillId="2" borderId="49" xfId="6" applyNumberFormat="1" applyFont="1" applyFill="1" applyBorder="1" applyAlignment="1" applyProtection="1">
      <alignment vertical="center"/>
      <protection locked="0"/>
    </xf>
    <xf numFmtId="0" fontId="48" fillId="0" borderId="37" xfId="6" applyFont="1" applyFill="1" applyBorder="1" applyProtection="1"/>
    <xf numFmtId="0" fontId="46" fillId="0" borderId="0" xfId="57" applyFont="1" applyAlignment="1" applyProtection="1"/>
    <xf numFmtId="0" fontId="48" fillId="0" borderId="0" xfId="6" applyFont="1" applyFill="1" applyBorder="1" applyAlignment="1" applyProtection="1">
      <alignment vertical="center"/>
    </xf>
    <xf numFmtId="0" fontId="51" fillId="0" borderId="0" xfId="6" applyFont="1" applyProtection="1"/>
    <xf numFmtId="0" fontId="47" fillId="0" borderId="0" xfId="6" applyFont="1" applyFill="1" applyAlignment="1" applyProtection="1">
      <alignment horizontal="center" vertical="center"/>
    </xf>
    <xf numFmtId="0" fontId="49" fillId="0" borderId="0" xfId="6" applyFont="1" applyAlignment="1" applyProtection="1">
      <alignment horizontal="center" vertical="center"/>
    </xf>
    <xf numFmtId="0" fontId="48" fillId="0" borderId="0" xfId="6" applyFont="1" applyFill="1" applyAlignment="1" applyProtection="1">
      <alignment horizontal="right"/>
    </xf>
    <xf numFmtId="0" fontId="41" fillId="0" borderId="0" xfId="6" applyFont="1" applyFill="1" applyBorder="1" applyProtection="1"/>
    <xf numFmtId="0" fontId="48" fillId="0" borderId="0" xfId="6" applyFont="1" applyAlignment="1" applyProtection="1">
      <alignment horizontal="left"/>
    </xf>
    <xf numFmtId="0" fontId="48" fillId="0" borderId="0" xfId="6" applyFont="1" applyFill="1" applyBorder="1" applyAlignment="1" applyProtection="1">
      <alignment wrapText="1"/>
    </xf>
    <xf numFmtId="0" fontId="48" fillId="0" borderId="0" xfId="6" applyFont="1" applyFill="1" applyBorder="1" applyAlignment="1" applyProtection="1">
      <alignment horizontal="left" wrapText="1"/>
    </xf>
    <xf numFmtId="0" fontId="48" fillId="0" borderId="0" xfId="6" applyFont="1" applyFill="1" applyBorder="1" applyAlignment="1" applyProtection="1"/>
    <xf numFmtId="0" fontId="48" fillId="0" borderId="0" xfId="6" applyFont="1" applyAlignment="1" applyProtection="1">
      <alignment horizontal="center" vertical="center"/>
    </xf>
    <xf numFmtId="0" fontId="14" fillId="0" borderId="0" xfId="6" applyFont="1" applyFill="1" applyBorder="1" applyAlignment="1" applyProtection="1"/>
    <xf numFmtId="0" fontId="14" fillId="0" borderId="0" xfId="6" applyFont="1" applyAlignment="1" applyProtection="1"/>
    <xf numFmtId="0" fontId="7" fillId="0" borderId="24" xfId="6" applyFont="1" applyFill="1" applyBorder="1" applyAlignment="1" applyProtection="1">
      <alignment horizontal="center" vertical="center"/>
    </xf>
    <xf numFmtId="0" fontId="7" fillId="0" borderId="18" xfId="6" applyFont="1" applyFill="1" applyBorder="1" applyAlignment="1" applyProtection="1">
      <alignment horizontal="center" vertical="center"/>
    </xf>
    <xf numFmtId="0" fontId="7" fillId="0" borderId="19" xfId="6" applyFont="1" applyFill="1" applyBorder="1" applyAlignment="1" applyProtection="1">
      <alignment horizontal="center" vertical="center"/>
    </xf>
    <xf numFmtId="164" fontId="15" fillId="0" borderId="50" xfId="6" applyNumberFormat="1" applyFont="1" applyFill="1" applyBorder="1" applyAlignment="1" applyProtection="1">
      <alignment vertical="center"/>
    </xf>
    <xf numFmtId="0" fontId="11" fillId="0" borderId="33" xfId="6" applyFont="1" applyFill="1" applyBorder="1" applyAlignment="1" applyProtection="1">
      <alignment horizontal="center" vertical="center"/>
    </xf>
    <xf numFmtId="4" fontId="7" fillId="2" borderId="3" xfId="7" applyNumberFormat="1" applyFont="1" applyFill="1" applyBorder="1" applyAlignment="1" applyProtection="1">
      <alignment horizontal="center" vertical="center"/>
      <protection locked="0"/>
    </xf>
    <xf numFmtId="0" fontId="11" fillId="0" borderId="36" xfId="6" applyFont="1" applyFill="1" applyBorder="1" applyAlignment="1" applyProtection="1">
      <alignment horizontal="center" vertical="center"/>
    </xf>
    <xf numFmtId="0" fontId="11" fillId="0" borderId="1" xfId="6" applyFont="1" applyBorder="1" applyAlignment="1" applyProtection="1">
      <alignment horizontal="center" vertical="center"/>
    </xf>
    <xf numFmtId="0" fontId="8" fillId="0" borderId="19" xfId="6" applyFont="1" applyFill="1" applyBorder="1" applyAlignment="1" applyProtection="1">
      <alignment vertical="center"/>
    </xf>
    <xf numFmtId="0" fontId="8" fillId="0" borderId="23" xfId="6" applyFont="1" applyFill="1" applyBorder="1" applyAlignment="1" applyProtection="1">
      <alignment vertical="center"/>
    </xf>
    <xf numFmtId="0" fontId="15" fillId="0" borderId="33" xfId="6" applyFont="1" applyFill="1" applyBorder="1" applyAlignment="1" applyProtection="1">
      <alignment vertical="center"/>
    </xf>
    <xf numFmtId="164" fontId="15" fillId="0" borderId="7" xfId="6" applyNumberFormat="1" applyFont="1" applyFill="1" applyBorder="1" applyAlignment="1" applyProtection="1">
      <alignment horizontal="center" vertical="center"/>
    </xf>
    <xf numFmtId="0" fontId="11" fillId="4" borderId="25" xfId="6" applyFont="1" applyFill="1" applyBorder="1" applyAlignment="1" applyProtection="1">
      <alignment horizontal="center" vertical="center"/>
    </xf>
    <xf numFmtId="0" fontId="8" fillId="4" borderId="4" xfId="6" applyFont="1" applyFill="1" applyBorder="1" applyAlignment="1" applyProtection="1">
      <alignment vertical="center"/>
    </xf>
    <xf numFmtId="0" fontId="8" fillId="4" borderId="62" xfId="6" applyFont="1" applyFill="1" applyBorder="1" applyAlignment="1" applyProtection="1">
      <alignment vertical="center"/>
    </xf>
    <xf numFmtId="0" fontId="15" fillId="4" borderId="39" xfId="0" applyFont="1" applyFill="1" applyBorder="1" applyAlignment="1" applyProtection="1">
      <alignment vertical="center"/>
    </xf>
    <xf numFmtId="164" fontId="15" fillId="4" borderId="16" xfId="6" applyNumberFormat="1" applyFont="1" applyFill="1" applyBorder="1" applyAlignment="1" applyProtection="1">
      <alignment horizontal="center" vertical="center"/>
    </xf>
    <xf numFmtId="0" fontId="11" fillId="0" borderId="58" xfId="6" applyFont="1" applyBorder="1" applyAlignment="1" applyProtection="1">
      <alignment horizontal="center" vertical="center"/>
    </xf>
    <xf numFmtId="0" fontId="8" fillId="0" borderId="51" xfId="6" applyFont="1" applyFill="1" applyBorder="1" applyAlignment="1" applyProtection="1">
      <alignment vertical="center"/>
    </xf>
    <xf numFmtId="0" fontId="8" fillId="0" borderId="61" xfId="6" applyFont="1" applyFill="1" applyBorder="1" applyAlignment="1" applyProtection="1">
      <alignment vertical="center"/>
    </xf>
    <xf numFmtId="0" fontId="15" fillId="0" borderId="52" xfId="0" applyFont="1" applyBorder="1" applyAlignment="1" applyProtection="1">
      <alignment vertical="center"/>
    </xf>
    <xf numFmtId="164" fontId="15" fillId="0" borderId="6" xfId="6" applyNumberFormat="1" applyFont="1" applyFill="1" applyBorder="1" applyAlignment="1" applyProtection="1">
      <alignment horizontal="center" vertical="center"/>
    </xf>
    <xf numFmtId="0" fontId="11" fillId="0" borderId="34" xfId="6" applyFont="1" applyFill="1" applyBorder="1" applyAlignment="1" applyProtection="1">
      <alignment vertical="center" wrapText="1"/>
    </xf>
    <xf numFmtId="0" fontId="8" fillId="0" borderId="1" xfId="6" applyFont="1" applyFill="1" applyBorder="1" applyAlignment="1" applyProtection="1">
      <alignment horizontal="center" vertical="center"/>
    </xf>
    <xf numFmtId="0" fontId="8" fillId="0" borderId="23" xfId="6" applyFont="1" applyFill="1" applyBorder="1" applyAlignment="1" applyProtection="1">
      <alignment horizontal="center" vertical="center"/>
    </xf>
    <xf numFmtId="0" fontId="8" fillId="0" borderId="33" xfId="6" applyFont="1" applyFill="1" applyBorder="1" applyAlignment="1" applyProtection="1">
      <alignment horizontal="center" vertical="center"/>
    </xf>
    <xf numFmtId="164" fontId="11" fillId="3" borderId="7" xfId="6" applyNumberFormat="1" applyFont="1" applyFill="1" applyBorder="1" applyAlignment="1" applyProtection="1">
      <alignment horizontal="center" vertical="center"/>
    </xf>
    <xf numFmtId="0" fontId="11" fillId="0" borderId="30" xfId="6" applyFont="1" applyFill="1" applyBorder="1" applyAlignment="1" applyProtection="1">
      <alignment horizontal="left" vertical="center" wrapText="1"/>
    </xf>
    <xf numFmtId="9" fontId="8" fillId="0" borderId="2" xfId="6" applyNumberFormat="1" applyFont="1" applyFill="1" applyBorder="1" applyAlignment="1" applyProtection="1">
      <alignment horizontal="center" vertical="center"/>
    </xf>
    <xf numFmtId="0" fontId="8" fillId="0" borderId="0" xfId="6" applyFont="1" applyFill="1" applyBorder="1" applyAlignment="1" applyProtection="1">
      <alignment horizontal="center" vertical="center"/>
    </xf>
    <xf numFmtId="0" fontId="8" fillId="0" borderId="35" xfId="6" applyFont="1" applyFill="1" applyBorder="1" applyAlignment="1" applyProtection="1">
      <alignment horizontal="center" vertical="center"/>
    </xf>
    <xf numFmtId="164" fontId="11" fillId="3" borderId="16" xfId="6" applyNumberFormat="1" applyFont="1" applyFill="1" applyBorder="1" applyAlignment="1" applyProtection="1">
      <alignment horizontal="center" vertical="center"/>
    </xf>
    <xf numFmtId="0" fontId="11" fillId="0" borderId="54" xfId="6" applyFont="1" applyFill="1" applyBorder="1" applyAlignment="1" applyProtection="1">
      <alignment vertical="center" wrapText="1"/>
    </xf>
    <xf numFmtId="0" fontId="8" fillId="0" borderId="11" xfId="6" applyFont="1" applyFill="1" applyBorder="1" applyAlignment="1" applyProtection="1">
      <alignment horizontal="center" vertical="center"/>
    </xf>
    <xf numFmtId="0" fontId="8" fillId="0" borderId="12" xfId="6" applyFont="1" applyFill="1" applyBorder="1" applyAlignment="1" applyProtection="1">
      <alignment horizontal="center" vertical="center"/>
    </xf>
    <xf numFmtId="0" fontId="8" fillId="0" borderId="36" xfId="6" applyFont="1" applyFill="1" applyBorder="1" applyAlignment="1" applyProtection="1">
      <alignment horizontal="center" vertical="center"/>
    </xf>
    <xf numFmtId="164" fontId="11" fillId="3" borderId="8" xfId="6" applyNumberFormat="1" applyFont="1" applyFill="1" applyBorder="1" applyAlignment="1" applyProtection="1">
      <alignment horizontal="center" vertical="center"/>
    </xf>
    <xf numFmtId="0" fontId="8" fillId="0" borderId="0" xfId="6" applyFont="1" applyAlignment="1" applyProtection="1">
      <alignment horizontal="left" vertical="center"/>
    </xf>
    <xf numFmtId="0" fontId="8" fillId="0" borderId="0" xfId="6" applyFont="1" applyAlignment="1" applyProtection="1">
      <alignment vertical="center"/>
    </xf>
    <xf numFmtId="0" fontId="8" fillId="0" borderId="0" xfId="6" applyFont="1" applyAlignment="1" applyProtection="1">
      <alignment horizontal="center" vertical="center"/>
    </xf>
    <xf numFmtId="0" fontId="8" fillId="0" borderId="0" xfId="6" applyFont="1" applyFill="1" applyBorder="1" applyAlignment="1" applyProtection="1">
      <alignment vertical="center"/>
    </xf>
    <xf numFmtId="0" fontId="8" fillId="0" borderId="0" xfId="6" applyFont="1" applyAlignment="1" applyProtection="1">
      <alignment horizontal="left"/>
    </xf>
    <xf numFmtId="0" fontId="11" fillId="0" borderId="0" xfId="6" applyFont="1" applyFill="1" applyAlignment="1" applyProtection="1">
      <alignment vertical="center"/>
    </xf>
    <xf numFmtId="0" fontId="8" fillId="0" borderId="0" xfId="6" applyFont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/>
    </xf>
    <xf numFmtId="4" fontId="7" fillId="0" borderId="59" xfId="6" applyNumberFormat="1" applyFont="1" applyFill="1" applyBorder="1" applyAlignment="1" applyProtection="1">
      <alignment horizontal="center" vertical="top"/>
    </xf>
    <xf numFmtId="4" fontId="7" fillId="0" borderId="54" xfId="6" applyNumberFormat="1" applyFont="1" applyFill="1" applyBorder="1" applyAlignment="1" applyProtection="1">
      <alignment horizontal="center" vertical="top"/>
    </xf>
    <xf numFmtId="0" fontId="15" fillId="0" borderId="2" xfId="6" applyFont="1" applyFill="1" applyBorder="1" applyAlignment="1" applyProtection="1">
      <alignment horizont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76" xfId="6" applyFont="1" applyFill="1" applyBorder="1" applyAlignment="1" applyProtection="1">
      <alignment horizontal="justify" vertical="center" wrapText="1"/>
    </xf>
    <xf numFmtId="0" fontId="7" fillId="0" borderId="77" xfId="6" applyFont="1" applyFill="1" applyBorder="1" applyAlignment="1" applyProtection="1">
      <alignment vertical="center"/>
    </xf>
    <xf numFmtId="0" fontId="7" fillId="0" borderId="12" xfId="6" applyFont="1" applyFill="1" applyBorder="1" applyAlignment="1" applyProtection="1">
      <alignment horizontal="center" vertical="center"/>
    </xf>
    <xf numFmtId="0" fontId="11" fillId="0" borderId="43" xfId="6" applyFont="1" applyFill="1" applyBorder="1" applyProtection="1"/>
    <xf numFmtId="0" fontId="8" fillId="0" borderId="37" xfId="6" applyFont="1" applyFill="1" applyBorder="1" applyProtection="1"/>
    <xf numFmtId="0" fontId="11" fillId="0" borderId="38" xfId="57" applyFont="1" applyFill="1" applyBorder="1" applyAlignment="1" applyProtection="1">
      <alignment wrapText="1"/>
    </xf>
    <xf numFmtId="0" fontId="7" fillId="0" borderId="0" xfId="6" applyFont="1" applyAlignment="1" applyProtection="1"/>
    <xf numFmtId="0" fontId="7" fillId="0" borderId="0" xfId="57" applyFont="1" applyAlignment="1" applyProtection="1"/>
    <xf numFmtId="3" fontId="7" fillId="0" borderId="48" xfId="6" applyNumberFormat="1" applyFont="1" applyFill="1" applyBorder="1" applyAlignment="1" applyProtection="1">
      <alignment horizontal="center" vertical="center"/>
    </xf>
    <xf numFmtId="0" fontId="7" fillId="0" borderId="48" xfId="6" applyFont="1" applyFill="1" applyBorder="1" applyAlignment="1" applyProtection="1">
      <alignment horizontal="center" vertical="center"/>
    </xf>
    <xf numFmtId="164" fontId="7" fillId="0" borderId="76" xfId="6" applyNumberFormat="1" applyFont="1" applyFill="1" applyBorder="1" applyAlignment="1" applyProtection="1">
      <alignment vertical="center"/>
    </xf>
    <xf numFmtId="164" fontId="7" fillId="0" borderId="50" xfId="6" applyNumberFormat="1" applyFont="1" applyFill="1" applyBorder="1" applyAlignment="1" applyProtection="1">
      <alignment vertical="center"/>
    </xf>
    <xf numFmtId="164" fontId="7" fillId="0" borderId="108" xfId="6" applyNumberFormat="1" applyFont="1" applyFill="1" applyBorder="1" applyAlignment="1" applyProtection="1">
      <alignment vertical="center"/>
    </xf>
    <xf numFmtId="164" fontId="11" fillId="3" borderId="64" xfId="6" applyNumberFormat="1" applyFont="1" applyFill="1" applyBorder="1" applyAlignment="1" applyProtection="1">
      <alignment vertical="center"/>
    </xf>
    <xf numFmtId="0" fontId="10" fillId="0" borderId="0" xfId="57" applyFont="1" applyBorder="1" applyAlignment="1" applyProtection="1"/>
    <xf numFmtId="0" fontId="8" fillId="0" borderId="0" xfId="6" applyFont="1" applyFill="1" applyAlignment="1" applyProtection="1">
      <alignment horizontal="right"/>
    </xf>
    <xf numFmtId="0" fontId="11" fillId="0" borderId="0" xfId="6" applyFont="1" applyFill="1" applyBorder="1" applyProtection="1"/>
    <xf numFmtId="3" fontId="52" fillId="0" borderId="47" xfId="6" applyNumberFormat="1" applyFont="1" applyFill="1" applyBorder="1" applyAlignment="1" applyProtection="1">
      <alignment horizontal="center" vertical="center"/>
    </xf>
    <xf numFmtId="0" fontId="52" fillId="0" borderId="47" xfId="6" applyFont="1" applyFill="1" applyBorder="1" applyAlignment="1" applyProtection="1">
      <alignment horizontal="center" vertical="center"/>
    </xf>
    <xf numFmtId="49" fontId="7" fillId="0" borderId="90" xfId="6" applyNumberFormat="1" applyFont="1" applyFill="1" applyBorder="1" applyAlignment="1" applyProtection="1">
      <alignment horizontal="center" vertical="center"/>
    </xf>
    <xf numFmtId="49" fontId="15" fillId="0" borderId="110" xfId="6" applyNumberFormat="1" applyFont="1" applyFill="1" applyBorder="1" applyAlignment="1" applyProtection="1">
      <alignment horizontal="center" vertical="center"/>
    </xf>
    <xf numFmtId="3" fontId="14" fillId="2" borderId="100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86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85" xfId="6" applyNumberFormat="1" applyFont="1" applyFill="1" applyBorder="1" applyAlignment="1" applyProtection="1">
      <alignment horizontal="center" vertical="center" wrapText="1"/>
      <protection locked="0"/>
    </xf>
    <xf numFmtId="164" fontId="14" fillId="0" borderId="35" xfId="6" applyNumberFormat="1" applyFont="1" applyFill="1" applyBorder="1" applyAlignment="1" applyProtection="1">
      <alignment vertical="center"/>
    </xf>
    <xf numFmtId="49" fontId="15" fillId="0" borderId="14" xfId="6" applyNumberFormat="1" applyFont="1" applyFill="1" applyBorder="1" applyAlignment="1" applyProtection="1">
      <alignment horizontal="center"/>
    </xf>
    <xf numFmtId="49" fontId="15" fillId="0" borderId="62" xfId="6" applyNumberFormat="1" applyFont="1" applyFill="1" applyBorder="1" applyAlignment="1" applyProtection="1">
      <alignment horizontal="justify" vertical="center" wrapText="1"/>
    </xf>
    <xf numFmtId="49" fontId="14" fillId="0" borderId="62" xfId="6" applyNumberFormat="1" applyFont="1" applyFill="1" applyBorder="1" applyAlignment="1" applyProtection="1">
      <alignment horizontal="center" vertical="center"/>
    </xf>
    <xf numFmtId="49" fontId="7" fillId="0" borderId="62" xfId="6" applyNumberFormat="1" applyFont="1" applyFill="1" applyBorder="1" applyAlignment="1" applyProtection="1">
      <alignment horizontal="right" vertical="center"/>
    </xf>
    <xf numFmtId="49" fontId="15" fillId="0" borderId="111" xfId="6" applyNumberFormat="1" applyFont="1" applyFill="1" applyBorder="1" applyAlignment="1" applyProtection="1">
      <alignment vertical="center"/>
    </xf>
    <xf numFmtId="49" fontId="14" fillId="0" borderId="111" xfId="6" applyNumberFormat="1" applyFont="1" applyFill="1" applyBorder="1" applyAlignment="1" applyProtection="1">
      <alignment vertical="center"/>
    </xf>
    <xf numFmtId="49" fontId="15" fillId="0" borderId="1" xfId="6" applyNumberFormat="1" applyFont="1" applyFill="1" applyBorder="1" applyAlignment="1" applyProtection="1">
      <alignment horizontal="center" vertical="center"/>
    </xf>
    <xf numFmtId="49" fontId="14" fillId="0" borderId="77" xfId="6" applyNumberFormat="1" applyFont="1" applyFill="1" applyBorder="1" applyAlignment="1" applyProtection="1">
      <alignment vertical="center"/>
    </xf>
    <xf numFmtId="49" fontId="15" fillId="0" borderId="77" xfId="6" applyNumberFormat="1" applyFont="1" applyFill="1" applyBorder="1" applyAlignment="1" applyProtection="1">
      <alignment vertical="center"/>
    </xf>
    <xf numFmtId="49" fontId="7" fillId="0" borderId="49" xfId="6" applyNumberFormat="1" applyFont="1" applyFill="1" applyBorder="1" applyAlignment="1" applyProtection="1">
      <alignment horizontal="center" vertical="center"/>
    </xf>
    <xf numFmtId="49" fontId="7" fillId="0" borderId="113" xfId="6" applyNumberFormat="1" applyFont="1" applyFill="1" applyBorder="1" applyAlignment="1" applyProtection="1">
      <alignment horizontal="center" vertical="center"/>
    </xf>
    <xf numFmtId="49" fontId="7" fillId="0" borderId="112" xfId="6" applyNumberFormat="1" applyFont="1" applyFill="1" applyBorder="1" applyAlignment="1" applyProtection="1">
      <alignment horizontal="center" vertical="center"/>
    </xf>
    <xf numFmtId="49" fontId="7" fillId="0" borderId="77" xfId="6" applyNumberFormat="1" applyFont="1" applyFill="1" applyBorder="1" applyAlignment="1" applyProtection="1">
      <alignment horizontal="right" vertical="center"/>
    </xf>
    <xf numFmtId="49" fontId="7" fillId="0" borderId="114" xfId="6" applyNumberFormat="1" applyFont="1" applyFill="1" applyBorder="1" applyAlignment="1" applyProtection="1">
      <alignment horizontal="center" vertical="center"/>
    </xf>
    <xf numFmtId="49" fontId="7" fillId="0" borderId="10" xfId="6" applyNumberFormat="1" applyFont="1" applyFill="1" applyBorder="1" applyAlignment="1" applyProtection="1">
      <alignment horizontal="center" vertical="center"/>
    </xf>
    <xf numFmtId="49" fontId="15" fillId="0" borderId="4" xfId="6" applyNumberFormat="1" applyFont="1" applyFill="1" applyBorder="1" applyAlignment="1" applyProtection="1">
      <alignment horizontal="center" vertical="center"/>
    </xf>
    <xf numFmtId="49" fontId="7" fillId="0" borderId="49" xfId="6" applyNumberFormat="1" applyFont="1" applyFill="1" applyBorder="1" applyAlignment="1" applyProtection="1">
      <alignment horizontal="right" vertical="center"/>
    </xf>
    <xf numFmtId="49" fontId="7" fillId="0" borderId="4" xfId="6" applyNumberFormat="1" applyFont="1" applyFill="1" applyBorder="1" applyAlignment="1" applyProtection="1">
      <alignment horizontal="center" vertical="center"/>
    </xf>
    <xf numFmtId="49" fontId="7" fillId="0" borderId="49" xfId="0" applyNumberFormat="1" applyFont="1" applyFill="1" applyBorder="1" applyAlignment="1" applyProtection="1">
      <alignment horizontal="right" vertical="center"/>
    </xf>
    <xf numFmtId="49" fontId="7" fillId="0" borderId="101" xfId="6" applyNumberFormat="1" applyFont="1" applyFill="1" applyBorder="1" applyAlignment="1" applyProtection="1">
      <alignment horizontal="center" vertical="center"/>
    </xf>
    <xf numFmtId="49" fontId="7" fillId="0" borderId="77" xfId="6" applyNumberFormat="1" applyFont="1" applyFill="1" applyBorder="1" applyAlignment="1" applyProtection="1">
      <alignment horizontal="center" vertical="center"/>
    </xf>
    <xf numFmtId="49" fontId="7" fillId="0" borderId="115" xfId="6" applyNumberFormat="1" applyFont="1" applyFill="1" applyBorder="1" applyAlignment="1" applyProtection="1">
      <alignment horizontal="center" vertical="center"/>
    </xf>
    <xf numFmtId="49" fontId="7" fillId="0" borderId="116" xfId="6" applyNumberFormat="1" applyFont="1" applyFill="1" applyBorder="1" applyAlignment="1" applyProtection="1">
      <alignment horizontal="center" vertical="center"/>
    </xf>
    <xf numFmtId="49" fontId="7" fillId="0" borderId="117" xfId="6" applyNumberFormat="1" applyFont="1" applyFill="1" applyBorder="1" applyAlignment="1" applyProtection="1">
      <alignment horizontal="center" vertical="center"/>
    </xf>
    <xf numFmtId="49" fontId="7" fillId="0" borderId="105" xfId="6" applyNumberFormat="1" applyFont="1" applyFill="1" applyBorder="1" applyAlignment="1" applyProtection="1">
      <alignment horizontal="center" vertical="center"/>
    </xf>
    <xf numFmtId="3" fontId="14" fillId="2" borderId="92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109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118" xfId="6" applyNumberFormat="1" applyFont="1" applyFill="1" applyBorder="1" applyAlignment="1" applyProtection="1">
      <alignment horizontal="center" vertical="center" wrapText="1"/>
      <protection locked="0"/>
    </xf>
    <xf numFmtId="164" fontId="15" fillId="39" borderId="98" xfId="6" applyNumberFormat="1" applyFont="1" applyFill="1" applyBorder="1" applyAlignment="1" applyProtection="1">
      <alignment vertical="center"/>
    </xf>
    <xf numFmtId="164" fontId="15" fillId="41" borderId="76" xfId="6" applyNumberFormat="1" applyFont="1" applyFill="1" applyBorder="1" applyAlignment="1" applyProtection="1">
      <alignment vertical="center"/>
    </xf>
    <xf numFmtId="164" fontId="14" fillId="41" borderId="79" xfId="6" applyNumberFormat="1" applyFont="1" applyFill="1" applyBorder="1" applyAlignment="1" applyProtection="1">
      <alignment vertical="center"/>
    </xf>
    <xf numFmtId="164" fontId="14" fillId="39" borderId="39" xfId="6" applyNumberFormat="1" applyFont="1" applyFill="1" applyBorder="1" applyAlignment="1" applyProtection="1">
      <alignment vertical="center"/>
    </xf>
    <xf numFmtId="164" fontId="14" fillId="39" borderId="79" xfId="6" applyNumberFormat="1" applyFont="1" applyFill="1" applyBorder="1" applyAlignment="1" applyProtection="1">
      <alignment vertical="center"/>
    </xf>
    <xf numFmtId="164" fontId="15" fillId="39" borderId="112" xfId="6" applyNumberFormat="1" applyFont="1" applyFill="1" applyBorder="1" applyAlignment="1" applyProtection="1">
      <alignment vertical="center"/>
    </xf>
    <xf numFmtId="164" fontId="14" fillId="41" borderId="76" xfId="6" applyNumberFormat="1" applyFont="1" applyFill="1" applyBorder="1" applyAlignment="1" applyProtection="1">
      <alignment vertical="center"/>
    </xf>
    <xf numFmtId="0" fontId="15" fillId="0" borderId="53" xfId="6" applyFont="1" applyFill="1" applyBorder="1" applyAlignment="1" applyProtection="1">
      <alignment horizontal="center" vertical="center"/>
    </xf>
    <xf numFmtId="0" fontId="15" fillId="0" borderId="111" xfId="6" applyFont="1" applyFill="1" applyBorder="1" applyAlignment="1" applyProtection="1">
      <alignment vertical="center"/>
    </xf>
    <xf numFmtId="0" fontId="7" fillId="0" borderId="111" xfId="6" applyFont="1" applyFill="1" applyBorder="1" applyAlignment="1" applyProtection="1">
      <alignment vertical="center"/>
    </xf>
    <xf numFmtId="0" fontId="15" fillId="0" borderId="98" xfId="6" applyFont="1" applyFill="1" applyBorder="1" applyAlignment="1" applyProtection="1">
      <alignment vertical="center"/>
    </xf>
    <xf numFmtId="3" fontId="46" fillId="39" borderId="112" xfId="6" applyNumberFormat="1" applyFont="1" applyFill="1" applyBorder="1" applyAlignment="1" applyProtection="1">
      <alignment horizontal="center" vertical="center"/>
    </xf>
    <xf numFmtId="3" fontId="46" fillId="39" borderId="31" xfId="6" applyNumberFormat="1" applyFont="1" applyFill="1" applyBorder="1" applyAlignment="1" applyProtection="1">
      <alignment horizontal="center" vertical="center"/>
    </xf>
    <xf numFmtId="3" fontId="46" fillId="39" borderId="34" xfId="6" applyNumberFormat="1" applyFont="1" applyFill="1" applyBorder="1" applyAlignment="1" applyProtection="1">
      <alignment horizontal="center" vertical="center"/>
    </xf>
    <xf numFmtId="3" fontId="46" fillId="39" borderId="98" xfId="6" applyNumberFormat="1" applyFont="1" applyFill="1" applyBorder="1" applyAlignment="1" applyProtection="1">
      <alignment horizontal="center" vertical="center"/>
    </xf>
    <xf numFmtId="0" fontId="7" fillId="0" borderId="113" xfId="6" applyFont="1" applyFill="1" applyBorder="1" applyAlignment="1" applyProtection="1">
      <alignment horizontal="center" vertical="center"/>
    </xf>
    <xf numFmtId="0" fontId="7" fillId="0" borderId="76" xfId="6" applyFont="1" applyFill="1" applyBorder="1" applyAlignment="1" applyProtection="1">
      <alignment vertical="center"/>
    </xf>
    <xf numFmtId="0" fontId="7" fillId="0" borderId="49" xfId="6" applyFont="1" applyFill="1" applyBorder="1" applyAlignment="1" applyProtection="1">
      <alignment horizontal="center" vertical="center"/>
    </xf>
    <xf numFmtId="0" fontId="7" fillId="0" borderId="82" xfId="6" applyFont="1" applyFill="1" applyBorder="1" applyAlignment="1" applyProtection="1">
      <alignment horizontal="center" vertical="center"/>
    </xf>
    <xf numFmtId="0" fontId="7" fillId="0" borderId="47" xfId="6" applyFont="1" applyFill="1" applyBorder="1" applyAlignment="1" applyProtection="1">
      <alignment horizontal="center" vertical="center"/>
    </xf>
    <xf numFmtId="164" fontId="15" fillId="41" borderId="78" xfId="6" applyNumberFormat="1" applyFont="1" applyFill="1" applyBorder="1" applyAlignment="1" applyProtection="1">
      <alignment vertical="center"/>
    </xf>
    <xf numFmtId="0" fontId="14" fillId="0" borderId="0" xfId="6" applyFont="1" applyFill="1" applyProtection="1"/>
    <xf numFmtId="0" fontId="54" fillId="4" borderId="0" xfId="7" applyFont="1" applyFill="1" applyBorder="1" applyProtection="1"/>
    <xf numFmtId="0" fontId="55" fillId="4" borderId="0" xfId="7" applyFont="1" applyFill="1" applyBorder="1" applyProtection="1"/>
    <xf numFmtId="0" fontId="56" fillId="4" borderId="0" xfId="7" applyFont="1" applyFill="1" applyBorder="1" applyAlignment="1" applyProtection="1">
      <alignment wrapText="1"/>
    </xf>
    <xf numFmtId="0" fontId="56" fillId="4" borderId="0" xfId="7" applyFont="1" applyFill="1" applyBorder="1" applyProtection="1"/>
    <xf numFmtId="0" fontId="57" fillId="0" borderId="0" xfId="7" applyFont="1" applyFill="1" applyBorder="1" applyAlignment="1" applyProtection="1">
      <alignment horizontal="right"/>
    </xf>
    <xf numFmtId="0" fontId="56" fillId="0" borderId="0" xfId="7" applyFont="1"/>
    <xf numFmtId="0" fontId="58" fillId="4" borderId="0" xfId="7" applyFont="1" applyFill="1" applyBorder="1" applyProtection="1"/>
    <xf numFmtId="0" fontId="56" fillId="0" borderId="0" xfId="7" applyFont="1" applyFill="1" applyBorder="1" applyProtection="1"/>
    <xf numFmtId="0" fontId="59" fillId="4" borderId="0" xfId="7" applyFont="1" applyFill="1" applyBorder="1" applyProtection="1"/>
    <xf numFmtId="0" fontId="60" fillId="4" borderId="0" xfId="7" applyFont="1" applyFill="1" applyBorder="1" applyAlignment="1" applyProtection="1">
      <alignment wrapText="1"/>
    </xf>
    <xf numFmtId="0" fontId="60" fillId="4" borderId="0" xfId="7" applyFont="1" applyFill="1" applyBorder="1" applyProtection="1"/>
    <xf numFmtId="0" fontId="61" fillId="4" borderId="0" xfId="7" applyFont="1" applyFill="1" applyBorder="1" applyProtection="1"/>
    <xf numFmtId="0" fontId="61" fillId="4" borderId="0" xfId="7" applyFont="1" applyFill="1" applyBorder="1" applyAlignment="1" applyProtection="1">
      <alignment wrapText="1"/>
    </xf>
    <xf numFmtId="0" fontId="61" fillId="4" borderId="0" xfId="7" applyFont="1" applyFill="1" applyBorder="1" applyAlignment="1" applyProtection="1">
      <alignment horizontal="center" vertical="center"/>
    </xf>
    <xf numFmtId="0" fontId="61" fillId="4" borderId="0" xfId="7" applyFont="1" applyFill="1" applyBorder="1" applyAlignment="1" applyProtection="1">
      <alignment vertical="center"/>
    </xf>
    <xf numFmtId="0" fontId="61" fillId="4" borderId="12" xfId="7" applyFont="1" applyFill="1" applyBorder="1" applyAlignment="1" applyProtection="1">
      <alignment vertical="center"/>
    </xf>
    <xf numFmtId="0" fontId="61" fillId="4" borderId="63" xfId="7" applyFont="1" applyFill="1" applyBorder="1" applyProtection="1"/>
    <xf numFmtId="0" fontId="61" fillId="4" borderId="56" xfId="7" applyFont="1" applyFill="1" applyBorder="1" applyAlignment="1" applyProtection="1">
      <alignment wrapText="1"/>
    </xf>
    <xf numFmtId="0" fontId="61" fillId="4" borderId="56" xfId="7" applyFont="1" applyFill="1" applyBorder="1" applyAlignment="1" applyProtection="1">
      <alignment horizontal="center" vertical="center"/>
    </xf>
    <xf numFmtId="0" fontId="61" fillId="4" borderId="56" xfId="7" applyFont="1" applyFill="1" applyBorder="1" applyAlignment="1" applyProtection="1">
      <alignment vertical="center"/>
    </xf>
    <xf numFmtId="0" fontId="61" fillId="4" borderId="56" xfId="7" applyFont="1" applyFill="1" applyBorder="1" applyAlignment="1" applyProtection="1">
      <alignment vertical="center" wrapText="1"/>
    </xf>
    <xf numFmtId="0" fontId="61" fillId="4" borderId="57" xfId="7" applyFont="1" applyFill="1" applyBorder="1" applyAlignment="1" applyProtection="1">
      <alignment vertical="center" wrapText="1"/>
    </xf>
    <xf numFmtId="0" fontId="62" fillId="5" borderId="64" xfId="7" applyFont="1" applyFill="1" applyBorder="1" applyAlignment="1" applyProtection="1">
      <alignment wrapText="1"/>
    </xf>
    <xf numFmtId="0" fontId="62" fillId="5" borderId="37" xfId="7" applyFont="1" applyFill="1" applyBorder="1" applyAlignment="1" applyProtection="1">
      <alignment horizontal="center" vertical="center"/>
    </xf>
    <xf numFmtId="0" fontId="62" fillId="5" borderId="37" xfId="7" applyFont="1" applyFill="1" applyBorder="1" applyAlignment="1" applyProtection="1">
      <alignment vertical="center"/>
    </xf>
    <xf numFmtId="2" fontId="62" fillId="5" borderId="37" xfId="7" applyNumberFormat="1" applyFont="1" applyFill="1" applyBorder="1" applyAlignment="1" applyProtection="1">
      <alignment vertical="center"/>
    </xf>
    <xf numFmtId="164" fontId="62" fillId="6" borderId="38" xfId="7" applyNumberFormat="1" applyFont="1" applyFill="1" applyBorder="1" applyAlignment="1" applyProtection="1">
      <alignment vertical="center"/>
    </xf>
    <xf numFmtId="0" fontId="63" fillId="4" borderId="20" xfId="7" applyFont="1" applyFill="1" applyBorder="1" applyAlignment="1" applyProtection="1">
      <alignment wrapText="1"/>
    </xf>
    <xf numFmtId="0" fontId="61" fillId="4" borderId="15" xfId="7" applyFont="1" applyFill="1" applyBorder="1" applyAlignment="1" applyProtection="1">
      <alignment horizontal="center" vertical="center"/>
    </xf>
    <xf numFmtId="3" fontId="63" fillId="4" borderId="9" xfId="7" applyNumberFormat="1" applyFont="1" applyFill="1" applyBorder="1" applyAlignment="1" applyProtection="1">
      <alignment vertical="center"/>
    </xf>
    <xf numFmtId="2" fontId="61" fillId="2" borderId="9" xfId="7" applyNumberFormat="1" applyFont="1" applyFill="1" applyBorder="1" applyAlignment="1" applyProtection="1">
      <alignment vertical="center"/>
      <protection locked="0"/>
    </xf>
    <xf numFmtId="164" fontId="61" fillId="4" borderId="60" xfId="7" applyNumberFormat="1" applyFont="1" applyFill="1" applyBorder="1" applyAlignment="1" applyProtection="1">
      <alignment vertical="center"/>
    </xf>
    <xf numFmtId="0" fontId="63" fillId="4" borderId="16" xfId="7" applyFont="1" applyFill="1" applyBorder="1" applyAlignment="1" applyProtection="1">
      <alignment wrapText="1"/>
    </xf>
    <xf numFmtId="0" fontId="61" fillId="4" borderId="5" xfId="7" applyFont="1" applyFill="1" applyBorder="1" applyAlignment="1" applyProtection="1">
      <alignment horizontal="center" vertical="center"/>
    </xf>
    <xf numFmtId="3" fontId="63" fillId="4" borderId="3" xfId="7" applyNumberFormat="1" applyFont="1" applyFill="1" applyBorder="1" applyAlignment="1" applyProtection="1">
      <alignment vertical="center"/>
    </xf>
    <xf numFmtId="2" fontId="61" fillId="2" borderId="3" xfId="7" applyNumberFormat="1" applyFont="1" applyFill="1" applyBorder="1" applyAlignment="1" applyProtection="1">
      <alignment vertical="center"/>
      <protection locked="0"/>
    </xf>
    <xf numFmtId="4" fontId="61" fillId="2" borderId="3" xfId="7" applyNumberFormat="1" applyFont="1" applyFill="1" applyBorder="1" applyAlignment="1" applyProtection="1">
      <alignment vertical="center"/>
      <protection locked="0"/>
    </xf>
    <xf numFmtId="0" fontId="63" fillId="0" borderId="16" xfId="7" applyFont="1" applyFill="1" applyBorder="1" applyAlignment="1" applyProtection="1">
      <alignment wrapText="1"/>
    </xf>
    <xf numFmtId="0" fontId="61" fillId="4" borderId="16" xfId="7" applyFont="1" applyFill="1" applyBorder="1" applyAlignment="1" applyProtection="1">
      <alignment wrapText="1"/>
    </xf>
    <xf numFmtId="0" fontId="61" fillId="4" borderId="3" xfId="7" applyFont="1" applyFill="1" applyBorder="1" applyAlignment="1" applyProtection="1">
      <alignment vertical="center"/>
    </xf>
    <xf numFmtId="2" fontId="61" fillId="0" borderId="0" xfId="7" applyNumberFormat="1" applyFont="1" applyFill="1" applyBorder="1" applyAlignment="1" applyProtection="1">
      <alignment vertical="center"/>
    </xf>
    <xf numFmtId="164" fontId="61" fillId="0" borderId="0" xfId="7" applyNumberFormat="1" applyFont="1" applyFill="1" applyBorder="1" applyAlignment="1" applyProtection="1">
      <alignment vertical="center"/>
    </xf>
    <xf numFmtId="0" fontId="61" fillId="0" borderId="0" xfId="7" applyFont="1" applyFill="1" applyBorder="1" applyAlignment="1" applyProtection="1">
      <alignment vertical="center"/>
    </xf>
    <xf numFmtId="0" fontId="56" fillId="0" borderId="0" xfId="7" applyFont="1" applyProtection="1"/>
    <xf numFmtId="0" fontId="61" fillId="4" borderId="16" xfId="7" applyFont="1" applyFill="1" applyBorder="1" applyAlignment="1" applyProtection="1">
      <alignment vertical="center" wrapText="1"/>
    </xf>
    <xf numFmtId="0" fontId="62" fillId="5" borderId="43" xfId="7" applyFont="1" applyFill="1" applyBorder="1" applyAlignment="1" applyProtection="1">
      <alignment wrapText="1"/>
    </xf>
    <xf numFmtId="3" fontId="64" fillId="5" borderId="37" xfId="7" applyNumberFormat="1" applyFont="1" applyFill="1" applyBorder="1" applyAlignment="1" applyProtection="1">
      <alignment vertical="center"/>
    </xf>
    <xf numFmtId="4" fontId="62" fillId="5" borderId="37" xfId="7" applyNumberFormat="1" applyFont="1" applyFill="1" applyBorder="1" applyAlignment="1" applyProtection="1">
      <alignment vertical="center"/>
    </xf>
    <xf numFmtId="0" fontId="61" fillId="4" borderId="65" xfId="7" applyFont="1" applyFill="1" applyBorder="1" applyAlignment="1" applyProtection="1">
      <alignment wrapText="1"/>
    </xf>
    <xf numFmtId="3" fontId="63" fillId="0" borderId="3" xfId="7" applyNumberFormat="1" applyFont="1" applyFill="1" applyBorder="1" applyAlignment="1" applyProtection="1">
      <alignment vertical="center"/>
    </xf>
    <xf numFmtId="0" fontId="63" fillId="4" borderId="5" xfId="7" applyFont="1" applyFill="1" applyBorder="1" applyAlignment="1" applyProtection="1">
      <alignment horizontal="center" vertical="center"/>
    </xf>
    <xf numFmtId="0" fontId="63" fillId="4" borderId="65" xfId="7" applyFont="1" applyFill="1" applyBorder="1" applyAlignment="1" applyProtection="1">
      <alignment wrapText="1"/>
    </xf>
    <xf numFmtId="2" fontId="63" fillId="2" borderId="3" xfId="7" applyNumberFormat="1" applyFont="1" applyFill="1" applyBorder="1" applyAlignment="1" applyProtection="1">
      <alignment vertical="center"/>
      <protection locked="0"/>
    </xf>
    <xf numFmtId="0" fontId="63" fillId="4" borderId="16" xfId="7" applyFont="1" applyFill="1" applyBorder="1" applyAlignment="1" applyProtection="1">
      <alignment vertical="center" wrapText="1"/>
    </xf>
    <xf numFmtId="0" fontId="61" fillId="5" borderId="37" xfId="7" applyFont="1" applyFill="1" applyBorder="1" applyAlignment="1" applyProtection="1">
      <alignment horizontal="center" vertical="center"/>
    </xf>
    <xf numFmtId="4" fontId="61" fillId="2" borderId="9" xfId="7" applyNumberFormat="1" applyFont="1" applyFill="1" applyBorder="1" applyAlignment="1" applyProtection="1">
      <alignment vertical="center"/>
      <protection locked="0"/>
    </xf>
    <xf numFmtId="0" fontId="61" fillId="4" borderId="21" xfId="7" applyFont="1" applyFill="1" applyBorder="1" applyAlignment="1" applyProtection="1">
      <alignment wrapText="1"/>
    </xf>
    <xf numFmtId="0" fontId="61" fillId="4" borderId="40" xfId="7" applyFont="1" applyFill="1" applyBorder="1" applyAlignment="1" applyProtection="1">
      <alignment horizontal="center" vertical="center"/>
    </xf>
    <xf numFmtId="3" fontId="63" fillId="4" borderId="26" xfId="7" applyNumberFormat="1" applyFont="1" applyFill="1" applyBorder="1" applyAlignment="1" applyProtection="1">
      <alignment vertical="center"/>
    </xf>
    <xf numFmtId="2" fontId="61" fillId="2" borderId="26" xfId="7" applyNumberFormat="1" applyFont="1" applyFill="1" applyBorder="1" applyAlignment="1" applyProtection="1">
      <alignment vertical="center"/>
      <protection locked="0"/>
    </xf>
    <xf numFmtId="164" fontId="61" fillId="4" borderId="54" xfId="7" applyNumberFormat="1" applyFont="1" applyFill="1" applyBorder="1" applyAlignment="1" applyProtection="1">
      <alignment vertical="center"/>
    </xf>
    <xf numFmtId="2" fontId="63" fillId="2" borderId="9" xfId="7" applyNumberFormat="1" applyFont="1" applyFill="1" applyBorder="1" applyAlignment="1" applyProtection="1">
      <alignment vertical="center"/>
      <protection locked="0"/>
    </xf>
    <xf numFmtId="4" fontId="63" fillId="2" borderId="3" xfId="7" applyNumberFormat="1" applyFont="1" applyFill="1" applyBorder="1" applyAlignment="1" applyProtection="1">
      <alignment vertical="center"/>
      <protection locked="0"/>
    </xf>
    <xf numFmtId="164" fontId="61" fillId="4" borderId="30" xfId="7" applyNumberFormat="1" applyFont="1" applyFill="1" applyBorder="1" applyAlignment="1" applyProtection="1">
      <alignment vertical="center"/>
    </xf>
    <xf numFmtId="0" fontId="63" fillId="4" borderId="6" xfId="7" applyFont="1" applyFill="1" applyBorder="1" applyAlignment="1" applyProtection="1">
      <alignment vertical="top" wrapText="1"/>
    </xf>
    <xf numFmtId="0" fontId="61" fillId="4" borderId="112" xfId="7" applyFont="1" applyFill="1" applyBorder="1" applyAlignment="1" applyProtection="1">
      <alignment horizontal="center" vertical="center"/>
    </xf>
    <xf numFmtId="3" fontId="63" fillId="2" borderId="31" xfId="7" applyNumberFormat="1" applyFont="1" applyFill="1" applyBorder="1" applyAlignment="1" applyProtection="1">
      <alignment vertical="center"/>
    </xf>
    <xf numFmtId="4" fontId="61" fillId="2" borderId="106" xfId="7" applyNumberFormat="1" applyFont="1" applyFill="1" applyBorder="1" applyAlignment="1" applyProtection="1">
      <alignment vertical="center"/>
      <protection locked="0"/>
    </xf>
    <xf numFmtId="164" fontId="61" fillId="4" borderId="41" xfId="7" applyNumberFormat="1" applyFont="1" applyFill="1" applyBorder="1" applyAlignment="1" applyProtection="1">
      <alignment vertical="center"/>
    </xf>
    <xf numFmtId="0" fontId="2" fillId="0" borderId="43" xfId="7" applyFont="1" applyBorder="1" applyAlignment="1" applyProtection="1">
      <alignment horizontal="left" vertical="top"/>
    </xf>
    <xf numFmtId="0" fontId="61" fillId="4" borderId="37" xfId="7" applyFont="1" applyFill="1" applyBorder="1" applyAlignment="1" applyProtection="1">
      <alignment wrapText="1"/>
    </xf>
    <xf numFmtId="0" fontId="61" fillId="4" borderId="37" xfId="7" applyFont="1" applyFill="1" applyBorder="1" applyAlignment="1" applyProtection="1">
      <alignment horizontal="center" vertical="center"/>
    </xf>
    <xf numFmtId="0" fontId="61" fillId="4" borderId="37" xfId="7" applyFont="1" applyFill="1" applyBorder="1" applyAlignment="1" applyProtection="1">
      <alignment vertical="center"/>
    </xf>
    <xf numFmtId="2" fontId="61" fillId="4" borderId="37" xfId="7" applyNumberFormat="1" applyFont="1" applyFill="1" applyBorder="1" applyAlignment="1" applyProtection="1">
      <alignment vertical="center"/>
      <protection locked="0"/>
    </xf>
    <xf numFmtId="2" fontId="61" fillId="4" borderId="38" xfId="7" applyNumberFormat="1" applyFont="1" applyFill="1" applyBorder="1" applyAlignment="1" applyProtection="1">
      <alignment vertical="center"/>
    </xf>
    <xf numFmtId="0" fontId="61" fillId="4" borderId="58" xfId="7" applyFont="1" applyFill="1" applyBorder="1" applyProtection="1"/>
    <xf numFmtId="0" fontId="54" fillId="4" borderId="8" xfId="2" applyFont="1" applyFill="1" applyBorder="1" applyAlignment="1" applyProtection="1">
      <alignment horizontal="left" vertical="center"/>
    </xf>
    <xf numFmtId="0" fontId="61" fillId="4" borderId="11" xfId="7" applyFont="1" applyFill="1" applyBorder="1" applyAlignment="1" applyProtection="1">
      <alignment horizontal="center" vertical="center"/>
    </xf>
    <xf numFmtId="2" fontId="61" fillId="4" borderId="12" xfId="7" applyNumberFormat="1" applyFont="1" applyFill="1" applyBorder="1" applyAlignment="1" applyProtection="1">
      <alignment vertical="center"/>
    </xf>
    <xf numFmtId="164" fontId="62" fillId="3" borderId="8" xfId="7" applyNumberFormat="1" applyFont="1" applyFill="1" applyBorder="1" applyAlignment="1" applyProtection="1">
      <alignment vertical="center"/>
    </xf>
    <xf numFmtId="164" fontId="62" fillId="0" borderId="0" xfId="7" applyNumberFormat="1" applyFont="1" applyFill="1" applyBorder="1" applyAlignment="1" applyProtection="1">
      <alignment vertical="center"/>
    </xf>
    <xf numFmtId="0" fontId="61" fillId="4" borderId="7" xfId="7" applyFont="1" applyFill="1" applyBorder="1" applyProtection="1"/>
    <xf numFmtId="0" fontId="55" fillId="4" borderId="20" xfId="2" applyFont="1" applyFill="1" applyBorder="1" applyAlignment="1" applyProtection="1">
      <alignment horizontal="left" vertical="center"/>
    </xf>
    <xf numFmtId="0" fontId="61" fillId="4" borderId="53" xfId="7" applyFont="1" applyFill="1" applyBorder="1" applyAlignment="1" applyProtection="1">
      <alignment horizontal="center" vertical="center"/>
    </xf>
    <xf numFmtId="0" fontId="61" fillId="4" borderId="66" xfId="7" applyFont="1" applyFill="1" applyBorder="1" applyAlignment="1" applyProtection="1">
      <alignment vertical="center"/>
    </xf>
    <xf numFmtId="2" fontId="61" fillId="4" borderId="66" xfId="7" applyNumberFormat="1" applyFont="1" applyFill="1" applyBorder="1" applyAlignment="1" applyProtection="1">
      <alignment vertical="center"/>
    </xf>
    <xf numFmtId="164" fontId="62" fillId="3" borderId="20" xfId="7" applyNumberFormat="1" applyFont="1" applyFill="1" applyBorder="1" applyAlignment="1" applyProtection="1">
      <alignment vertical="center"/>
    </xf>
    <xf numFmtId="0" fontId="55" fillId="4" borderId="8" xfId="2" applyFont="1" applyFill="1" applyBorder="1" applyAlignment="1" applyProtection="1">
      <alignment horizontal="left" vertical="center"/>
    </xf>
    <xf numFmtId="0" fontId="8" fillId="0" borderId="0" xfId="6" applyFont="1" applyFill="1" applyBorder="1" applyAlignment="1" applyProtection="1">
      <alignment horizontal="right" vertical="center"/>
    </xf>
    <xf numFmtId="0" fontId="8" fillId="0" borderId="0" xfId="57" applyFont="1" applyAlignment="1" applyProtection="1">
      <alignment vertical="center"/>
    </xf>
    <xf numFmtId="0" fontId="14" fillId="0" borderId="0" xfId="0" applyFont="1" applyFill="1" applyProtection="1"/>
    <xf numFmtId="0" fontId="8" fillId="0" borderId="0" xfId="0" applyFont="1" applyAlignment="1" applyProtection="1"/>
    <xf numFmtId="0" fontId="66" fillId="4" borderId="0" xfId="7" applyFont="1" applyFill="1" applyBorder="1" applyProtection="1"/>
    <xf numFmtId="0" fontId="8" fillId="4" borderId="0" xfId="7" applyFill="1" applyBorder="1" applyAlignment="1" applyProtection="1">
      <alignment wrapText="1"/>
    </xf>
    <xf numFmtId="0" fontId="8" fillId="4" borderId="0" xfId="7" applyFill="1" applyBorder="1" applyProtection="1"/>
    <xf numFmtId="0" fontId="67" fillId="4" borderId="0" xfId="7" applyFont="1" applyFill="1" applyBorder="1" applyProtection="1"/>
    <xf numFmtId="0" fontId="66" fillId="0" borderId="0" xfId="7" applyFont="1" applyFill="1" applyBorder="1" applyProtection="1"/>
    <xf numFmtId="0" fontId="68" fillId="4" borderId="0" xfId="7" applyFont="1" applyFill="1" applyBorder="1" applyProtection="1"/>
    <xf numFmtId="0" fontId="69" fillId="4" borderId="0" xfId="7" applyFont="1" applyFill="1" applyBorder="1" applyAlignment="1" applyProtection="1">
      <alignment wrapText="1"/>
    </xf>
    <xf numFmtId="0" fontId="69" fillId="4" borderId="0" xfId="7" applyFont="1" applyFill="1" applyBorder="1" applyProtection="1"/>
    <xf numFmtId="0" fontId="71" fillId="4" borderId="0" xfId="7" applyFont="1" applyFill="1" applyBorder="1" applyProtection="1"/>
    <xf numFmtId="0" fontId="71" fillId="4" borderId="0" xfId="7" applyFont="1" applyFill="1" applyBorder="1" applyAlignment="1" applyProtection="1">
      <alignment wrapText="1"/>
    </xf>
    <xf numFmtId="0" fontId="71" fillId="4" borderId="0" xfId="7" applyFont="1" applyFill="1" applyBorder="1" applyAlignment="1" applyProtection="1">
      <alignment horizontal="center" vertical="center"/>
    </xf>
    <xf numFmtId="0" fontId="71" fillId="4" borderId="0" xfId="7" applyFont="1" applyFill="1" applyBorder="1" applyAlignment="1" applyProtection="1">
      <alignment vertical="center"/>
    </xf>
    <xf numFmtId="0" fontId="71" fillId="4" borderId="12" xfId="7" applyFont="1" applyFill="1" applyBorder="1" applyAlignment="1" applyProtection="1">
      <alignment vertical="center"/>
    </xf>
    <xf numFmtId="0" fontId="71" fillId="4" borderId="63" xfId="7" applyFont="1" applyFill="1" applyBorder="1" applyProtection="1"/>
    <xf numFmtId="0" fontId="71" fillId="4" borderId="56" xfId="7" applyFont="1" applyFill="1" applyBorder="1" applyAlignment="1" applyProtection="1">
      <alignment wrapText="1"/>
    </xf>
    <xf numFmtId="0" fontId="71" fillId="4" borderId="56" xfId="7" applyFont="1" applyFill="1" applyBorder="1" applyAlignment="1" applyProtection="1">
      <alignment horizontal="center" vertical="center"/>
    </xf>
    <xf numFmtId="0" fontId="71" fillId="4" borderId="56" xfId="7" applyFont="1" applyFill="1" applyBorder="1" applyAlignment="1" applyProtection="1">
      <alignment vertical="center"/>
    </xf>
    <xf numFmtId="0" fontId="71" fillId="4" borderId="56" xfId="7" applyFont="1" applyFill="1" applyBorder="1" applyAlignment="1" applyProtection="1">
      <alignment vertical="center" wrapText="1"/>
    </xf>
    <xf numFmtId="0" fontId="71" fillId="4" borderId="57" xfId="7" applyFont="1" applyFill="1" applyBorder="1" applyAlignment="1" applyProtection="1">
      <alignment vertical="center" wrapText="1"/>
    </xf>
    <xf numFmtId="0" fontId="70" fillId="5" borderId="64" xfId="7" applyFont="1" applyFill="1" applyBorder="1" applyAlignment="1" applyProtection="1">
      <alignment wrapText="1"/>
    </xf>
    <xf numFmtId="0" fontId="70" fillId="5" borderId="37" xfId="7" applyFont="1" applyFill="1" applyBorder="1" applyAlignment="1" applyProtection="1">
      <alignment horizontal="center" vertical="center"/>
    </xf>
    <xf numFmtId="0" fontId="70" fillId="5" borderId="37" xfId="7" applyFont="1" applyFill="1" applyBorder="1" applyAlignment="1" applyProtection="1">
      <alignment vertical="center"/>
    </xf>
    <xf numFmtId="2" fontId="70" fillId="5" borderId="37" xfId="7" applyNumberFormat="1" applyFont="1" applyFill="1" applyBorder="1" applyAlignment="1" applyProtection="1">
      <alignment vertical="center"/>
    </xf>
    <xf numFmtId="164" fontId="70" fillId="6" borderId="38" xfId="7" applyNumberFormat="1" applyFont="1" applyFill="1" applyBorder="1" applyAlignment="1" applyProtection="1">
      <alignment vertical="center"/>
    </xf>
    <xf numFmtId="0" fontId="73" fillId="4" borderId="20" xfId="7" applyFont="1" applyFill="1" applyBorder="1" applyAlignment="1" applyProtection="1">
      <alignment wrapText="1"/>
    </xf>
    <xf numFmtId="0" fontId="71" fillId="4" borderId="15" xfId="7" applyFont="1" applyFill="1" applyBorder="1" applyAlignment="1" applyProtection="1">
      <alignment horizontal="center" vertical="center"/>
    </xf>
    <xf numFmtId="3" fontId="73" fillId="0" borderId="9" xfId="7" applyNumberFormat="1" applyFont="1" applyFill="1" applyBorder="1" applyAlignment="1" applyProtection="1">
      <alignment vertical="center"/>
    </xf>
    <xf numFmtId="2" fontId="71" fillId="2" borderId="9" xfId="7" applyNumberFormat="1" applyFont="1" applyFill="1" applyBorder="1" applyAlignment="1" applyProtection="1">
      <alignment vertical="center"/>
      <protection locked="0"/>
    </xf>
    <xf numFmtId="164" fontId="71" fillId="4" borderId="60" xfId="7" applyNumberFormat="1" applyFont="1" applyFill="1" applyBorder="1" applyAlignment="1" applyProtection="1">
      <alignment vertical="center"/>
    </xf>
    <xf numFmtId="0" fontId="73" fillId="4" borderId="16" xfId="7" applyFont="1" applyFill="1" applyBorder="1" applyAlignment="1" applyProtection="1">
      <alignment wrapText="1"/>
    </xf>
    <xf numFmtId="0" fontId="71" fillId="4" borderId="5" xfId="7" applyFont="1" applyFill="1" applyBorder="1" applyAlignment="1" applyProtection="1">
      <alignment horizontal="center" vertical="center"/>
    </xf>
    <xf numFmtId="3" fontId="73" fillId="4" borderId="3" xfId="7" applyNumberFormat="1" applyFont="1" applyFill="1" applyBorder="1" applyAlignment="1" applyProtection="1">
      <alignment vertical="center"/>
    </xf>
    <xf numFmtId="2" fontId="71" fillId="2" borderId="3" xfId="7" applyNumberFormat="1" applyFont="1" applyFill="1" applyBorder="1" applyAlignment="1" applyProtection="1">
      <alignment vertical="center"/>
      <protection locked="0"/>
    </xf>
    <xf numFmtId="0" fontId="73" fillId="0" borderId="16" xfId="7" applyFont="1" applyFill="1" applyBorder="1" applyAlignment="1" applyProtection="1">
      <alignment wrapText="1"/>
    </xf>
    <xf numFmtId="0" fontId="71" fillId="4" borderId="16" xfId="7" applyFont="1" applyFill="1" applyBorder="1" applyAlignment="1" applyProtection="1">
      <alignment wrapText="1"/>
    </xf>
    <xf numFmtId="0" fontId="71" fillId="0" borderId="16" xfId="7" applyFont="1" applyFill="1" applyBorder="1" applyAlignment="1" applyProtection="1">
      <alignment wrapText="1"/>
    </xf>
    <xf numFmtId="0" fontId="71" fillId="0" borderId="5" xfId="7" applyFont="1" applyFill="1" applyBorder="1" applyAlignment="1" applyProtection="1">
      <alignment horizontal="center" vertical="center"/>
    </xf>
    <xf numFmtId="3" fontId="73" fillId="0" borderId="3" xfId="7" applyNumberFormat="1" applyFont="1" applyFill="1" applyBorder="1" applyAlignment="1" applyProtection="1">
      <alignment vertical="center"/>
    </xf>
    <xf numFmtId="3" fontId="71" fillId="0" borderId="3" xfId="7" applyNumberFormat="1" applyFont="1" applyFill="1" applyBorder="1" applyAlignment="1" applyProtection="1">
      <alignment vertical="center"/>
    </xf>
    <xf numFmtId="0" fontId="8" fillId="0" borderId="0" xfId="7" applyFont="1" applyProtection="1"/>
    <xf numFmtId="0" fontId="71" fillId="4" borderId="16" xfId="7" applyFont="1" applyFill="1" applyBorder="1" applyAlignment="1" applyProtection="1">
      <alignment vertical="center" wrapText="1"/>
    </xf>
    <xf numFmtId="0" fontId="70" fillId="5" borderId="43" xfId="7" applyFont="1" applyFill="1" applyBorder="1" applyAlignment="1" applyProtection="1">
      <alignment wrapText="1"/>
    </xf>
    <xf numFmtId="0" fontId="74" fillId="5" borderId="37" xfId="7" applyFont="1" applyFill="1" applyBorder="1" applyAlignment="1" applyProtection="1">
      <alignment vertical="center"/>
    </xf>
    <xf numFmtId="3" fontId="73" fillId="4" borderId="9" xfId="7" applyNumberFormat="1" applyFont="1" applyFill="1" applyBorder="1" applyAlignment="1" applyProtection="1">
      <alignment vertical="center"/>
    </xf>
    <xf numFmtId="0" fontId="71" fillId="4" borderId="65" xfId="7" applyFont="1" applyFill="1" applyBorder="1" applyAlignment="1" applyProtection="1">
      <alignment wrapText="1"/>
    </xf>
    <xf numFmtId="0" fontId="73" fillId="4" borderId="5" xfId="7" applyFont="1" applyFill="1" applyBorder="1" applyAlignment="1" applyProtection="1">
      <alignment horizontal="center" vertical="center"/>
    </xf>
    <xf numFmtId="0" fontId="73" fillId="4" borderId="65" xfId="7" applyFont="1" applyFill="1" applyBorder="1" applyAlignment="1" applyProtection="1">
      <alignment wrapText="1"/>
    </xf>
    <xf numFmtId="164" fontId="71" fillId="4" borderId="55" xfId="7" applyNumberFormat="1" applyFont="1" applyFill="1" applyBorder="1" applyAlignment="1" applyProtection="1">
      <alignment vertical="center"/>
    </xf>
    <xf numFmtId="0" fontId="73" fillId="4" borderId="16" xfId="7" applyFont="1" applyFill="1" applyBorder="1" applyAlignment="1" applyProtection="1">
      <alignment vertical="center" wrapText="1"/>
    </xf>
    <xf numFmtId="0" fontId="71" fillId="5" borderId="37" xfId="7" applyFont="1" applyFill="1" applyBorder="1" applyAlignment="1" applyProtection="1">
      <alignment horizontal="center" vertical="center"/>
    </xf>
    <xf numFmtId="0" fontId="71" fillId="0" borderId="65" xfId="7" applyFont="1" applyFill="1" applyBorder="1" applyAlignment="1" applyProtection="1">
      <alignment wrapText="1"/>
    </xf>
    <xf numFmtId="0" fontId="71" fillId="0" borderId="15" xfId="7" applyFont="1" applyFill="1" applyBorder="1" applyAlignment="1" applyProtection="1">
      <alignment horizontal="center" vertical="center"/>
    </xf>
    <xf numFmtId="0" fontId="71" fillId="4" borderId="21" xfId="7" applyFont="1" applyFill="1" applyBorder="1" applyAlignment="1" applyProtection="1">
      <alignment wrapText="1"/>
    </xf>
    <xf numFmtId="0" fontId="71" fillId="4" borderId="40" xfId="7" applyFont="1" applyFill="1" applyBorder="1" applyAlignment="1" applyProtection="1">
      <alignment horizontal="center" vertical="center"/>
    </xf>
    <xf numFmtId="3" fontId="73" fillId="4" borderId="26" xfId="7" applyNumberFormat="1" applyFont="1" applyFill="1" applyBorder="1" applyAlignment="1" applyProtection="1">
      <alignment vertical="center"/>
    </xf>
    <xf numFmtId="2" fontId="71" fillId="2" borderId="26" xfId="7" applyNumberFormat="1" applyFont="1" applyFill="1" applyBorder="1" applyAlignment="1" applyProtection="1">
      <alignment vertical="center"/>
      <protection locked="0"/>
    </xf>
    <xf numFmtId="164" fontId="71" fillId="4" borderId="54" xfId="7" applyNumberFormat="1" applyFont="1" applyFill="1" applyBorder="1" applyAlignment="1" applyProtection="1">
      <alignment vertical="center"/>
    </xf>
    <xf numFmtId="0" fontId="71" fillId="4" borderId="20" xfId="7" applyFont="1" applyFill="1" applyBorder="1" applyAlignment="1" applyProtection="1">
      <alignment wrapText="1"/>
    </xf>
    <xf numFmtId="0" fontId="71" fillId="4" borderId="109" xfId="7" applyFont="1" applyFill="1" applyBorder="1" applyAlignment="1" applyProtection="1">
      <alignment horizontal="center" vertical="center"/>
    </xf>
    <xf numFmtId="3" fontId="73" fillId="4" borderId="93" xfId="7" applyNumberFormat="1" applyFont="1" applyFill="1" applyBorder="1" applyAlignment="1" applyProtection="1">
      <alignment vertical="center"/>
    </xf>
    <xf numFmtId="4" fontId="71" fillId="2" borderId="93" xfId="7" applyNumberFormat="1" applyFont="1" applyFill="1" applyBorder="1" applyAlignment="1" applyProtection="1">
      <alignment vertical="center"/>
      <protection locked="0"/>
    </xf>
    <xf numFmtId="164" fontId="71" fillId="4" borderId="42" xfId="7" applyNumberFormat="1" applyFont="1" applyFill="1" applyBorder="1" applyAlignment="1" applyProtection="1">
      <alignment vertical="center"/>
    </xf>
    <xf numFmtId="4" fontId="71" fillId="2" borderId="3" xfId="7" applyNumberFormat="1" applyFont="1" applyFill="1" applyBorder="1" applyAlignment="1" applyProtection="1">
      <alignment vertical="center"/>
      <protection locked="0"/>
    </xf>
    <xf numFmtId="0" fontId="71" fillId="4" borderId="22" xfId="7" applyFont="1" applyFill="1" applyBorder="1" applyAlignment="1" applyProtection="1">
      <alignment wrapText="1"/>
    </xf>
    <xf numFmtId="3" fontId="73" fillId="0" borderId="31" xfId="7" applyNumberFormat="1" applyFont="1" applyFill="1" applyBorder="1" applyAlignment="1" applyProtection="1">
      <alignment vertical="center"/>
    </xf>
    <xf numFmtId="4" fontId="71" fillId="2" borderId="106" xfId="7" applyNumberFormat="1" applyFont="1" applyFill="1" applyBorder="1" applyAlignment="1" applyProtection="1">
      <alignment vertical="center"/>
      <protection locked="0"/>
    </xf>
    <xf numFmtId="164" fontId="71" fillId="4" borderId="30" xfId="7" applyNumberFormat="1" applyFont="1" applyFill="1" applyBorder="1" applyAlignment="1" applyProtection="1">
      <alignment vertical="center"/>
    </xf>
    <xf numFmtId="0" fontId="71" fillId="4" borderId="8" xfId="7" applyFont="1" applyFill="1" applyBorder="1" applyAlignment="1" applyProtection="1">
      <alignment wrapText="1"/>
    </xf>
    <xf numFmtId="4" fontId="71" fillId="2" borderId="51" xfId="7" applyNumberFormat="1" applyFont="1" applyFill="1" applyBorder="1" applyAlignment="1" applyProtection="1">
      <alignment vertical="center"/>
      <protection locked="0"/>
    </xf>
    <xf numFmtId="0" fontId="72" fillId="0" borderId="43" xfId="7" applyFont="1" applyBorder="1" applyAlignment="1" applyProtection="1">
      <alignment horizontal="left" vertical="top"/>
    </xf>
    <xf numFmtId="0" fontId="71" fillId="4" borderId="37" xfId="7" applyFont="1" applyFill="1" applyBorder="1" applyAlignment="1" applyProtection="1">
      <alignment wrapText="1"/>
    </xf>
    <xf numFmtId="0" fontId="71" fillId="4" borderId="37" xfId="7" applyFont="1" applyFill="1" applyBorder="1" applyAlignment="1" applyProtection="1">
      <alignment horizontal="center" vertical="center"/>
    </xf>
    <xf numFmtId="0" fontId="71" fillId="4" borderId="37" xfId="7" applyFont="1" applyFill="1" applyBorder="1" applyAlignment="1" applyProtection="1">
      <alignment vertical="center"/>
    </xf>
    <xf numFmtId="2" fontId="71" fillId="4" borderId="38" xfId="7" applyNumberFormat="1" applyFont="1" applyFill="1" applyBorder="1" applyAlignment="1" applyProtection="1">
      <alignment vertical="center"/>
    </xf>
    <xf numFmtId="0" fontId="71" fillId="4" borderId="58" xfId="7" applyFont="1" applyFill="1" applyBorder="1" applyProtection="1"/>
    <xf numFmtId="0" fontId="76" fillId="4" borderId="8" xfId="2" applyFont="1" applyFill="1" applyBorder="1" applyAlignment="1" applyProtection="1">
      <alignment horizontal="left" vertical="center"/>
    </xf>
    <xf numFmtId="0" fontId="71" fillId="4" borderId="11" xfId="7" applyFont="1" applyFill="1" applyBorder="1" applyAlignment="1" applyProtection="1">
      <alignment horizontal="center" vertical="center"/>
    </xf>
    <xf numFmtId="2" fontId="71" fillId="4" borderId="12" xfId="7" applyNumberFormat="1" applyFont="1" applyFill="1" applyBorder="1" applyAlignment="1" applyProtection="1">
      <alignment vertical="center"/>
    </xf>
    <xf numFmtId="164" fontId="70" fillId="3" borderId="8" xfId="7" applyNumberFormat="1" applyFont="1" applyFill="1" applyBorder="1" applyAlignment="1" applyProtection="1">
      <alignment vertical="center"/>
    </xf>
    <xf numFmtId="0" fontId="8" fillId="0" borderId="0" xfId="7" applyProtection="1"/>
    <xf numFmtId="0" fontId="71" fillId="4" borderId="7" xfId="7" applyFont="1" applyFill="1" applyBorder="1" applyProtection="1"/>
    <xf numFmtId="0" fontId="77" fillId="4" borderId="20" xfId="2" applyFont="1" applyFill="1" applyBorder="1" applyAlignment="1" applyProtection="1">
      <alignment horizontal="left" vertical="center"/>
    </xf>
    <xf numFmtId="0" fontId="71" fillId="4" borderId="53" xfId="7" applyFont="1" applyFill="1" applyBorder="1" applyAlignment="1" applyProtection="1">
      <alignment horizontal="center" vertical="center"/>
    </xf>
    <xf numFmtId="0" fontId="71" fillId="4" borderId="66" xfId="7" applyFont="1" applyFill="1" applyBorder="1" applyAlignment="1" applyProtection="1">
      <alignment vertical="center"/>
    </xf>
    <xf numFmtId="2" fontId="71" fillId="4" borderId="66" xfId="7" applyNumberFormat="1" applyFont="1" applyFill="1" applyBorder="1" applyAlignment="1" applyProtection="1">
      <alignment vertical="center"/>
    </xf>
    <xf numFmtId="164" fontId="70" fillId="3" borderId="20" xfId="7" applyNumberFormat="1" applyFont="1" applyFill="1" applyBorder="1" applyAlignment="1" applyProtection="1">
      <alignment vertical="center"/>
    </xf>
    <xf numFmtId="0" fontId="77" fillId="4" borderId="8" xfId="2" applyFont="1" applyFill="1" applyBorder="1" applyAlignment="1" applyProtection="1">
      <alignment horizontal="left" vertical="center"/>
    </xf>
    <xf numFmtId="0" fontId="78" fillId="4" borderId="0" xfId="0" applyFont="1" applyFill="1" applyBorder="1" applyAlignment="1" applyProtection="1">
      <alignment horizontal="left" vertical="center"/>
    </xf>
    <xf numFmtId="0" fontId="78" fillId="4" borderId="0" xfId="0" applyFont="1" applyFill="1" applyBorder="1" applyAlignment="1" applyProtection="1">
      <alignment horizontal="left" wrapText="1"/>
    </xf>
    <xf numFmtId="0" fontId="79" fillId="4" borderId="0" xfId="0" applyFont="1" applyFill="1" applyAlignment="1" applyProtection="1">
      <alignment vertical="center"/>
    </xf>
    <xf numFmtId="0" fontId="80" fillId="4" borderId="0" xfId="0" applyFont="1" applyFill="1" applyProtection="1"/>
    <xf numFmtId="0" fontId="73" fillId="0" borderId="65" xfId="7" applyFont="1" applyFill="1" applyBorder="1" applyAlignment="1" applyProtection="1">
      <alignment wrapText="1"/>
    </xf>
    <xf numFmtId="0" fontId="10" fillId="0" borderId="0" xfId="6" applyFont="1" applyBorder="1" applyAlignment="1" applyProtection="1"/>
    <xf numFmtId="0" fontId="15" fillId="0" borderId="2" xfId="6" applyFont="1" applyFill="1" applyBorder="1" applyAlignment="1" applyProtection="1">
      <alignment horizontal="center" vertical="center"/>
    </xf>
    <xf numFmtId="0" fontId="46" fillId="0" borderId="0" xfId="6" applyFont="1" applyFill="1" applyBorder="1" applyAlignment="1" applyProtection="1"/>
    <xf numFmtId="0" fontId="46" fillId="0" borderId="0" xfId="6" applyFont="1" applyAlignment="1" applyProtection="1"/>
    <xf numFmtId="0" fontId="11" fillId="0" borderId="1" xfId="6" applyFont="1" applyFill="1" applyBorder="1" applyAlignment="1" applyProtection="1">
      <alignment horizontal="center" vertical="center"/>
    </xf>
    <xf numFmtId="0" fontId="11" fillId="0" borderId="23" xfId="6" applyFont="1" applyFill="1" applyBorder="1" applyAlignment="1" applyProtection="1">
      <alignment horizontal="center" vertical="center"/>
    </xf>
    <xf numFmtId="0" fontId="11" fillId="0" borderId="0" xfId="6" applyFont="1" applyFill="1" applyBorder="1" applyAlignment="1" applyProtection="1">
      <alignment horizontal="center" vertical="center"/>
    </xf>
    <xf numFmtId="0" fontId="11" fillId="0" borderId="11" xfId="6" applyFont="1" applyFill="1" applyBorder="1" applyAlignment="1" applyProtection="1">
      <alignment horizontal="center" vertical="center"/>
    </xf>
    <xf numFmtId="0" fontId="11" fillId="0" borderId="12" xfId="6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8" fillId="0" borderId="0" xfId="0" applyFont="1" applyAlignment="1">
      <alignment horizontal="right" wrapText="1"/>
    </xf>
    <xf numFmtId="0" fontId="39" fillId="0" borderId="0" xfId="0" applyFont="1" applyAlignment="1" applyProtection="1">
      <alignment horizontal="center" vertical="center" wrapText="1"/>
    </xf>
    <xf numFmtId="0" fontId="53" fillId="0" borderId="0" xfId="0" applyFont="1" applyAlignment="1" applyProtection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 applyProtection="1">
      <alignment horizontal="center"/>
    </xf>
    <xf numFmtId="0" fontId="10" fillId="0" borderId="0" xfId="6" applyFont="1" applyBorder="1" applyAlignment="1" applyProtection="1"/>
    <xf numFmtId="0" fontId="11" fillId="0" borderId="0" xfId="6" applyFont="1" applyFill="1" applyBorder="1" applyAlignment="1" applyProtection="1">
      <alignment horizontal="left" vertical="center" wrapText="1"/>
    </xf>
    <xf numFmtId="0" fontId="20" fillId="0" borderId="0" xfId="0" applyFont="1" applyAlignment="1" applyProtection="1">
      <alignment horizontal="center" vertical="center"/>
    </xf>
    <xf numFmtId="0" fontId="14" fillId="0" borderId="12" xfId="6" applyFont="1" applyFill="1" applyBorder="1" applyAlignment="1" applyProtection="1"/>
    <xf numFmtId="0" fontId="15" fillId="0" borderId="7" xfId="6" applyFont="1" applyFill="1" applyBorder="1" applyAlignment="1" applyProtection="1">
      <alignment horizontal="center" vertical="center" wrapText="1"/>
    </xf>
    <xf numFmtId="0" fontId="15" fillId="0" borderId="6" xfId="6" applyFont="1" applyFill="1" applyBorder="1" applyAlignment="1" applyProtection="1">
      <alignment horizontal="center" vertical="center" wrapText="1"/>
    </xf>
    <xf numFmtId="0" fontId="15" fillId="0" borderId="8" xfId="6" applyFont="1" applyFill="1" applyBorder="1" applyAlignment="1" applyProtection="1">
      <alignment horizontal="center" vertical="center" wrapText="1"/>
    </xf>
    <xf numFmtId="0" fontId="15" fillId="0" borderId="2" xfId="6" applyFont="1" applyFill="1" applyBorder="1" applyAlignment="1" applyProtection="1">
      <alignment horizontal="center" vertical="center"/>
    </xf>
    <xf numFmtId="0" fontId="15" fillId="0" borderId="0" xfId="6" applyFont="1" applyFill="1" applyBorder="1" applyAlignment="1" applyProtection="1">
      <alignment horizontal="center" vertical="center"/>
    </xf>
    <xf numFmtId="0" fontId="15" fillId="0" borderId="35" xfId="6" applyFont="1" applyFill="1" applyBorder="1" applyAlignment="1" applyProtection="1">
      <alignment horizontal="center" vertical="center"/>
    </xf>
    <xf numFmtId="0" fontId="15" fillId="0" borderId="43" xfId="6" applyFont="1" applyFill="1" applyBorder="1" applyAlignment="1" applyProtection="1">
      <alignment horizontal="center" vertical="center"/>
    </xf>
    <xf numFmtId="0" fontId="15" fillId="0" borderId="37" xfId="6" applyFont="1" applyFill="1" applyBorder="1" applyAlignment="1" applyProtection="1">
      <alignment horizontal="center" vertical="center"/>
    </xf>
    <xf numFmtId="0" fontId="15" fillId="0" borderId="38" xfId="6" applyFont="1" applyFill="1" applyBorder="1" applyAlignment="1" applyProtection="1">
      <alignment horizontal="center" vertical="center"/>
    </xf>
    <xf numFmtId="0" fontId="8" fillId="0" borderId="107" xfId="0" applyFont="1" applyBorder="1" applyAlignment="1" applyProtection="1">
      <alignment horizontal="center"/>
    </xf>
    <xf numFmtId="0" fontId="7" fillId="0" borderId="8" xfId="6" applyFont="1" applyBorder="1" applyAlignment="1" applyProtection="1">
      <alignment horizontal="center" vertical="center"/>
    </xf>
    <xf numFmtId="0" fontId="40" fillId="0" borderId="0" xfId="6" applyFont="1" applyFill="1" applyBorder="1" applyAlignment="1" applyProtection="1">
      <alignment wrapText="1"/>
    </xf>
    <xf numFmtId="0" fontId="38" fillId="0" borderId="0" xfId="6" applyFont="1" applyAlignment="1" applyProtection="1">
      <alignment wrapText="1"/>
    </xf>
    <xf numFmtId="0" fontId="20" fillId="0" borderId="0" xfId="57" applyFont="1" applyAlignment="1" applyProtection="1">
      <alignment horizontal="center" vertical="center"/>
    </xf>
    <xf numFmtId="0" fontId="13" fillId="0" borderId="0" xfId="57" applyFont="1" applyAlignment="1" applyProtection="1">
      <alignment horizontal="center" vertical="center"/>
    </xf>
    <xf numFmtId="0" fontId="46" fillId="0" borderId="0" xfId="6" applyFont="1" applyFill="1" applyBorder="1" applyAlignment="1" applyProtection="1"/>
    <xf numFmtId="0" fontId="46" fillId="0" borderId="0" xfId="6" applyFont="1" applyAlignment="1" applyProtection="1"/>
    <xf numFmtId="0" fontId="15" fillId="0" borderId="1" xfId="6" applyFont="1" applyFill="1" applyBorder="1" applyAlignment="1" applyProtection="1">
      <alignment horizontal="center" vertical="center"/>
    </xf>
    <xf numFmtId="0" fontId="8" fillId="0" borderId="23" xfId="57" applyFont="1" applyBorder="1" applyAlignment="1" applyProtection="1">
      <alignment horizontal="center" vertical="center"/>
    </xf>
    <xf numFmtId="0" fontId="8" fillId="0" borderId="33" xfId="57" applyFont="1" applyBorder="1" applyAlignment="1" applyProtection="1">
      <alignment horizontal="center" vertical="center"/>
    </xf>
    <xf numFmtId="0" fontId="8" fillId="0" borderId="11" xfId="57" applyFont="1" applyBorder="1" applyAlignment="1" applyProtection="1">
      <alignment horizontal="center" vertical="center"/>
    </xf>
    <xf numFmtId="0" fontId="8" fillId="0" borderId="12" xfId="57" applyFont="1" applyBorder="1" applyAlignment="1" applyProtection="1">
      <alignment horizontal="center" vertical="center"/>
    </xf>
    <xf numFmtId="0" fontId="8" fillId="0" borderId="36" xfId="57" applyFont="1" applyBorder="1" applyAlignment="1" applyProtection="1">
      <alignment horizontal="center" vertical="center"/>
    </xf>
    <xf numFmtId="0" fontId="7" fillId="0" borderId="17" xfId="6" applyFont="1" applyFill="1" applyBorder="1" applyAlignment="1" applyProtection="1">
      <alignment horizontal="center" vertical="center"/>
    </xf>
    <xf numFmtId="0" fontId="8" fillId="0" borderId="58" xfId="57" applyFont="1" applyBorder="1" applyAlignment="1" applyProtection="1">
      <alignment horizontal="center" vertical="center"/>
    </xf>
    <xf numFmtId="0" fontId="70" fillId="4" borderId="1" xfId="7" applyFont="1" applyFill="1" applyBorder="1" applyAlignment="1" applyProtection="1">
      <alignment horizontal="center" vertical="center"/>
    </xf>
    <xf numFmtId="0" fontId="72" fillId="0" borderId="2" xfId="7" applyFont="1" applyBorder="1" applyAlignment="1" applyProtection="1">
      <alignment horizontal="center" vertical="center"/>
    </xf>
    <xf numFmtId="0" fontId="72" fillId="0" borderId="11" xfId="7" applyFont="1" applyBorder="1" applyAlignment="1" applyProtection="1">
      <alignment horizontal="center" vertical="center"/>
    </xf>
    <xf numFmtId="0" fontId="70" fillId="4" borderId="7" xfId="7" applyFont="1" applyFill="1" applyBorder="1" applyAlignment="1" applyProtection="1">
      <alignment horizontal="center" vertical="center"/>
    </xf>
    <xf numFmtId="0" fontId="72" fillId="0" borderId="6" xfId="7" applyFont="1" applyBorder="1" applyAlignment="1" applyProtection="1">
      <alignment horizontal="center" vertical="center"/>
    </xf>
    <xf numFmtId="0" fontId="72" fillId="0" borderId="8" xfId="7" applyFont="1" applyBorder="1" applyAlignment="1" applyProtection="1">
      <alignment horizontal="center" vertical="center"/>
    </xf>
    <xf numFmtId="0" fontId="70" fillId="4" borderId="6" xfId="7" applyFont="1" applyFill="1" applyBorder="1" applyAlignment="1" applyProtection="1">
      <alignment horizontal="center" vertical="center"/>
    </xf>
    <xf numFmtId="0" fontId="52" fillId="0" borderId="0" xfId="57" applyFont="1" applyAlignment="1" applyProtection="1">
      <alignment horizontal="center" vertical="center"/>
    </xf>
    <xf numFmtId="0" fontId="8" fillId="0" borderId="0" xfId="57" applyAlignment="1">
      <alignment horizontal="center" vertical="center"/>
    </xf>
    <xf numFmtId="0" fontId="8" fillId="0" borderId="0" xfId="57" applyFont="1" applyAlignment="1" applyProtection="1">
      <alignment horizontal="center" vertical="center"/>
    </xf>
    <xf numFmtId="0" fontId="62" fillId="4" borderId="1" xfId="7" applyFont="1" applyFill="1" applyBorder="1" applyAlignment="1" applyProtection="1">
      <alignment horizontal="center" vertical="center"/>
    </xf>
    <xf numFmtId="0" fontId="2" fillId="0" borderId="2" xfId="7" applyFont="1" applyBorder="1" applyAlignment="1" applyProtection="1">
      <alignment horizontal="center" vertical="center"/>
    </xf>
    <xf numFmtId="0" fontId="2" fillId="0" borderId="11" xfId="7" applyFont="1" applyBorder="1" applyAlignment="1" applyProtection="1">
      <alignment horizontal="center" vertical="center"/>
    </xf>
    <xf numFmtId="0" fontId="62" fillId="4" borderId="7" xfId="7" applyFont="1" applyFill="1" applyBorder="1" applyAlignment="1" applyProtection="1">
      <alignment horizontal="center" vertical="center"/>
    </xf>
    <xf numFmtId="0" fontId="2" fillId="0" borderId="6" xfId="7" applyFont="1" applyBorder="1" applyAlignment="1" applyProtection="1">
      <alignment horizontal="center" vertical="center"/>
    </xf>
    <xf numFmtId="0" fontId="2" fillId="0" borderId="8" xfId="7" applyFont="1" applyBorder="1" applyAlignment="1" applyProtection="1">
      <alignment horizontal="center" vertical="center"/>
    </xf>
    <xf numFmtId="0" fontId="11" fillId="0" borderId="1" xfId="6" applyFont="1" applyFill="1" applyBorder="1" applyAlignment="1" applyProtection="1">
      <alignment horizontal="center" vertical="center"/>
    </xf>
    <xf numFmtId="0" fontId="11" fillId="0" borderId="23" xfId="6" applyFont="1" applyFill="1" applyBorder="1" applyAlignment="1" applyProtection="1">
      <alignment horizontal="center" vertical="center"/>
    </xf>
    <xf numFmtId="0" fontId="11" fillId="0" borderId="2" xfId="6" applyFont="1" applyFill="1" applyBorder="1" applyAlignment="1" applyProtection="1">
      <alignment horizontal="center" vertical="center"/>
    </xf>
    <xf numFmtId="0" fontId="11" fillId="0" borderId="0" xfId="6" applyFont="1" applyFill="1" applyBorder="1" applyAlignment="1" applyProtection="1">
      <alignment horizontal="center" vertical="center"/>
    </xf>
    <xf numFmtId="0" fontId="11" fillId="0" borderId="11" xfId="6" applyFont="1" applyFill="1" applyBorder="1" applyAlignment="1" applyProtection="1">
      <alignment horizontal="center" vertical="center"/>
    </xf>
    <xf numFmtId="0" fontId="11" fillId="0" borderId="12" xfId="6" applyFont="1" applyFill="1" applyBorder="1" applyAlignment="1" applyProtection="1">
      <alignment horizontal="center" vertical="center"/>
    </xf>
    <xf numFmtId="0" fontId="20" fillId="0" borderId="0" xfId="6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15" fillId="0" borderId="7" xfId="6" applyFont="1" applyFill="1" applyBorder="1" applyAlignment="1" applyProtection="1">
      <alignment horizontal="center" vertical="center"/>
    </xf>
    <xf numFmtId="0" fontId="15" fillId="0" borderId="6" xfId="6" applyFont="1" applyFill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35" xfId="0" applyFont="1" applyBorder="1" applyAlignment="1" applyProtection="1">
      <alignment horizontal="center" vertical="center"/>
    </xf>
    <xf numFmtId="0" fontId="9" fillId="0" borderId="0" xfId="6" applyFont="1" applyBorder="1" applyAlignment="1" applyProtection="1"/>
    <xf numFmtId="0" fontId="15" fillId="0" borderId="18" xfId="6" applyFont="1" applyFill="1" applyBorder="1" applyAlignment="1" applyProtection="1">
      <alignment horizontal="center" vertical="center"/>
    </xf>
    <xf numFmtId="0" fontId="7" fillId="0" borderId="59" xfId="0" applyFont="1" applyBorder="1" applyAlignment="1" applyProtection="1">
      <alignment horizontal="center" vertical="center"/>
    </xf>
    <xf numFmtId="0" fontId="13" fillId="0" borderId="0" xfId="0" applyFont="1" applyAlignment="1">
      <alignment horizontal="center" vertical="center"/>
    </xf>
    <xf numFmtId="0" fontId="38" fillId="40" borderId="25" xfId="0" applyFont="1" applyFill="1" applyBorder="1" applyAlignment="1" applyProtection="1">
      <alignment horizontal="center" vertical="center" wrapText="1"/>
      <protection locked="0"/>
    </xf>
    <xf numFmtId="0" fontId="38" fillId="40" borderId="3" xfId="0" applyFont="1" applyFill="1" applyBorder="1" applyAlignment="1" applyProtection="1">
      <alignment horizontal="center" vertical="center" wrapText="1"/>
      <protection locked="0"/>
    </xf>
    <xf numFmtId="0" fontId="38" fillId="40" borderId="30" xfId="0" applyFont="1" applyFill="1" applyBorder="1" applyAlignment="1" applyProtection="1">
      <alignment horizontal="center" vertical="center" wrapText="1"/>
      <protection locked="0"/>
    </xf>
    <xf numFmtId="0" fontId="38" fillId="40" borderId="44" xfId="0" applyFont="1" applyFill="1" applyBorder="1" applyAlignment="1" applyProtection="1">
      <alignment horizontal="center" vertical="center" wrapText="1"/>
      <protection locked="0"/>
    </xf>
    <xf numFmtId="0" fontId="38" fillId="40" borderId="26" xfId="0" applyFont="1" applyFill="1" applyBorder="1" applyAlignment="1" applyProtection="1">
      <alignment horizontal="center" vertical="center" wrapText="1"/>
      <protection locked="0"/>
    </xf>
    <xf numFmtId="0" fontId="38" fillId="40" borderId="27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Alignment="1" applyProtection="1">
      <alignment horizontal="center"/>
    </xf>
    <xf numFmtId="0" fontId="40" fillId="0" borderId="0" xfId="0" applyFont="1" applyAlignment="1" applyProtection="1">
      <alignment horizontal="left"/>
    </xf>
    <xf numFmtId="0" fontId="8" fillId="0" borderId="0" xfId="0" applyFont="1" applyAlignment="1" applyProtection="1">
      <alignment vertical="center" wrapText="1"/>
    </xf>
    <xf numFmtId="0" fontId="38" fillId="40" borderId="92" xfId="0" applyFont="1" applyFill="1" applyBorder="1" applyAlignment="1" applyProtection="1">
      <alignment horizontal="center" vertical="center" wrapText="1"/>
      <protection locked="0"/>
    </xf>
    <xf numFmtId="0" fontId="38" fillId="40" borderId="93" xfId="0" applyFont="1" applyFill="1" applyBorder="1" applyAlignment="1" applyProtection="1">
      <alignment horizontal="center" vertical="center" wrapText="1"/>
      <protection locked="0"/>
    </xf>
    <xf numFmtId="0" fontId="38" fillId="40" borderId="42" xfId="0" applyFont="1" applyFill="1" applyBorder="1" applyAlignment="1" applyProtection="1">
      <alignment horizontal="center" vertical="center" wrapText="1"/>
      <protection locked="0"/>
    </xf>
    <xf numFmtId="3" fontId="7" fillId="2" borderId="3" xfId="7" applyNumberFormat="1" applyFont="1" applyFill="1" applyBorder="1" applyAlignment="1" applyProtection="1">
      <alignment horizontal="center" vertical="center"/>
      <protection locked="0"/>
    </xf>
    <xf numFmtId="0" fontId="14" fillId="0" borderId="0" xfId="6" applyFo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Protection="1">
      <protection locked="0"/>
    </xf>
    <xf numFmtId="0" fontId="8" fillId="0" borderId="107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6" applyFont="1" applyFill="1" applyBorder="1" applyAlignment="1" applyProtection="1">
      <alignment vertical="center"/>
      <protection locked="0"/>
    </xf>
    <xf numFmtId="0" fontId="7" fillId="0" borderId="0" xfId="6" applyFont="1" applyProtection="1">
      <protection locked="0"/>
    </xf>
    <xf numFmtId="0" fontId="46" fillId="0" borderId="0" xfId="6" applyFont="1" applyProtection="1">
      <protection locked="0"/>
    </xf>
    <xf numFmtId="2" fontId="71" fillId="4" borderId="37" xfId="7" applyNumberFormat="1" applyFont="1" applyFill="1" applyBorder="1" applyAlignment="1" applyProtection="1">
      <alignment vertical="center"/>
    </xf>
    <xf numFmtId="0" fontId="8" fillId="4" borderId="0" xfId="7" applyFill="1" applyProtection="1"/>
    <xf numFmtId="0" fontId="8" fillId="4" borderId="0" xfId="7" applyFont="1" applyFill="1" applyProtection="1"/>
    <xf numFmtId="2" fontId="70" fillId="5" borderId="37" xfId="7" applyNumberFormat="1" applyFont="1" applyFill="1" applyBorder="1" applyAlignment="1" applyProtection="1">
      <alignment vertical="center"/>
      <protection locked="0"/>
    </xf>
    <xf numFmtId="4" fontId="71" fillId="2" borderId="93" xfId="7" applyNumberFormat="1" applyFont="1" applyFill="1" applyBorder="1" applyAlignment="1" applyProtection="1">
      <alignment vertical="center"/>
      <protection locked="0" hidden="1"/>
    </xf>
    <xf numFmtId="4" fontId="71" fillId="2" borderId="9" xfId="7" applyNumberFormat="1" applyFont="1" applyFill="1" applyBorder="1" applyAlignment="1" applyProtection="1">
      <alignment vertical="center"/>
      <protection locked="0" hidden="1"/>
    </xf>
    <xf numFmtId="4" fontId="73" fillId="2" borderId="9" xfId="7" applyNumberFormat="1" applyFont="1" applyFill="1" applyBorder="1" applyAlignment="1" applyProtection="1">
      <alignment vertical="center"/>
      <protection locked="0" hidden="1"/>
    </xf>
    <xf numFmtId="4" fontId="71" fillId="2" borderId="59" xfId="7" applyNumberFormat="1" applyFont="1" applyFill="1" applyBorder="1" applyAlignment="1" applyProtection="1">
      <alignment vertical="center"/>
      <protection locked="0" hidden="1"/>
    </xf>
    <xf numFmtId="3" fontId="73" fillId="2" borderId="26" xfId="7" applyNumberFormat="1" applyFont="1" applyFill="1" applyBorder="1" applyAlignment="1" applyProtection="1">
      <alignment vertical="center"/>
      <protection locked="0"/>
    </xf>
    <xf numFmtId="0" fontId="8" fillId="0" borderId="0" xfId="7" applyProtection="1">
      <protection locked="0"/>
    </xf>
    <xf numFmtId="0" fontId="81" fillId="0" borderId="0" xfId="0" applyFont="1" applyAlignment="1" applyProtection="1">
      <alignment horizontal="left" vertical="center"/>
      <protection locked="0"/>
    </xf>
    <xf numFmtId="0" fontId="81" fillId="0" borderId="0" xfId="0" applyFont="1" applyAlignment="1" applyProtection="1">
      <alignment horizontal="center"/>
      <protection locked="0"/>
    </xf>
    <xf numFmtId="0" fontId="81" fillId="0" borderId="0" xfId="0" applyFont="1" applyAlignment="1" applyProtection="1">
      <alignment horizontal="right"/>
      <protection locked="0"/>
    </xf>
    <xf numFmtId="0" fontId="8" fillId="0" borderId="0" xfId="0" applyFont="1" applyProtection="1">
      <protection locked="0"/>
    </xf>
    <xf numFmtId="0" fontId="8" fillId="0" borderId="107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44" fillId="0" borderId="0" xfId="0" applyFont="1" applyProtection="1">
      <protection locked="0"/>
    </xf>
    <xf numFmtId="0" fontId="0" fillId="0" borderId="0" xfId="0" applyProtection="1">
      <protection locked="0"/>
    </xf>
  </cellXfs>
  <cellStyles count="63">
    <cellStyle name="20 % - zvýraznenie1" xfId="30" builtinId="30" customBuiltin="1"/>
    <cellStyle name="20 % - zvýraznenie2" xfId="34" builtinId="34" customBuiltin="1"/>
    <cellStyle name="20 % - zvýraznenie3" xfId="38" builtinId="38" customBuiltin="1"/>
    <cellStyle name="20 % - zvýraznenie4" xfId="42" builtinId="42" customBuiltin="1"/>
    <cellStyle name="20 % - zvýraznenie5" xfId="46" builtinId="46" customBuiltin="1"/>
    <cellStyle name="20 % - zvýraznenie6" xfId="50" builtinId="50" customBuiltin="1"/>
    <cellStyle name="40 % - zvýraznenie1" xfId="31" builtinId="31" customBuiltin="1"/>
    <cellStyle name="40 % - zvýraznenie2" xfId="35" builtinId="35" customBuiltin="1"/>
    <cellStyle name="40 % - zvýraznenie3" xfId="39" builtinId="39" customBuiltin="1"/>
    <cellStyle name="40 % - zvýraznenie4" xfId="43" builtinId="43" customBuiltin="1"/>
    <cellStyle name="40 % - zvýraznenie5" xfId="47" builtinId="47" customBuiltin="1"/>
    <cellStyle name="40 % - zvýraznenie6" xfId="51" builtinId="51" customBuiltin="1"/>
    <cellStyle name="60 % - zvýraznenie1" xfId="32" builtinId="32" customBuiltin="1"/>
    <cellStyle name="60 % - zvýraznenie2" xfId="36" builtinId="36" customBuiltin="1"/>
    <cellStyle name="60 % - zvýraznenie3" xfId="40" builtinId="40" customBuiltin="1"/>
    <cellStyle name="60 % - zvýraznenie4" xfId="44" builtinId="44" customBuiltin="1"/>
    <cellStyle name="60 % - zvýraznenie5" xfId="48" builtinId="48" customBuiltin="1"/>
    <cellStyle name="60 % - zvýraznenie6" xfId="52" builtinId="52" customBuiltin="1"/>
    <cellStyle name="Dobrá" xfId="18" builtinId="26" customBuiltin="1"/>
    <cellStyle name="Hypertextové prepojenie" xfId="60" builtinId="8"/>
    <cellStyle name="Kontrolná bunka" xfId="25" builtinId="23" customBuiltin="1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ov" xfId="13" builtinId="15" customBuiltin="1"/>
    <cellStyle name="Neutrálna" xfId="20" builtinId="28" customBuiltin="1"/>
    <cellStyle name="Normálna" xfId="0" builtinId="0" customBuiltin="1"/>
    <cellStyle name="Normálna 2" xfId="58" xr:uid="{00000000-0005-0000-0000-00001B000000}"/>
    <cellStyle name="Normálna 2 2" xfId="57" xr:uid="{00000000-0005-0000-0000-00001C000000}"/>
    <cellStyle name="Normálna 3" xfId="59" xr:uid="{00000000-0005-0000-0000-00001D000000}"/>
    <cellStyle name="Normálna 4" xfId="61" xr:uid="{00000000-0005-0000-0000-00001E000000}"/>
    <cellStyle name="Normálna 5" xfId="62" xr:uid="{7D40B0B3-E570-4811-94DD-35333DD720A0}"/>
    <cellStyle name="normálne 2" xfId="1" xr:uid="{00000000-0005-0000-0000-00001F000000}"/>
    <cellStyle name="normálne 2 2" xfId="2" xr:uid="{00000000-0005-0000-0000-000020000000}"/>
    <cellStyle name="normálne 2 3" xfId="53" xr:uid="{00000000-0005-0000-0000-000021000000}"/>
    <cellStyle name="normálne 3" xfId="3" xr:uid="{00000000-0005-0000-0000-000022000000}"/>
    <cellStyle name="normálne 3 2" xfId="4" xr:uid="{00000000-0005-0000-0000-000023000000}"/>
    <cellStyle name="normálne 3 2 2" xfId="5" xr:uid="{00000000-0005-0000-0000-000024000000}"/>
    <cellStyle name="normálne 3 2 2 2" xfId="7" xr:uid="{00000000-0005-0000-0000-000025000000}"/>
    <cellStyle name="normálne 3 2 3" xfId="55" xr:uid="{00000000-0005-0000-0000-000026000000}"/>
    <cellStyle name="normálne 3_B2 Spôsob určenia ceny - Tabuľky 1-11" xfId="8" xr:uid="{00000000-0005-0000-0000-000027000000}"/>
    <cellStyle name="normálne 4" xfId="9" xr:uid="{00000000-0005-0000-0000-000028000000}"/>
    <cellStyle name="normálne 4 2" xfId="10" xr:uid="{00000000-0005-0000-0000-000029000000}"/>
    <cellStyle name="normálne 4 2 2" xfId="11" xr:uid="{00000000-0005-0000-0000-00002A000000}"/>
    <cellStyle name="normální 2" xfId="6" xr:uid="{00000000-0005-0000-0000-00002B000000}"/>
    <cellStyle name="percentá 2" xfId="12" xr:uid="{00000000-0005-0000-0000-00002C000000}"/>
    <cellStyle name="Poznámka 2" xfId="56" xr:uid="{00000000-0005-0000-0000-00002D000000}"/>
    <cellStyle name="Poznámka 3" xfId="54" xr:uid="{00000000-0005-0000-0000-00002E000000}"/>
    <cellStyle name="Prepojená bunka" xfId="24" builtinId="24" customBuiltin="1"/>
    <cellStyle name="Spolu" xfId="28" builtinId="25" customBuiltin="1"/>
    <cellStyle name="Text upozornenia" xfId="26" builtinId="11" customBuiltin="1"/>
    <cellStyle name="Vstup" xfId="21" builtinId="20" customBuiltin="1"/>
    <cellStyle name="Výpočet" xfId="23" builtinId="22" customBuiltin="1"/>
    <cellStyle name="Výstup" xfId="22" builtinId="21" customBuiltin="1"/>
    <cellStyle name="Vysvetľujúci text" xfId="27" builtinId="53" customBuiltin="1"/>
    <cellStyle name="Zlá" xfId="19" builtinId="27" customBuiltin="1"/>
    <cellStyle name="Zvýraznenie1" xfId="29" builtinId="29" customBuiltin="1"/>
    <cellStyle name="Zvýraznenie2" xfId="33" builtinId="33" customBuiltin="1"/>
    <cellStyle name="Zvýraznenie3" xfId="37" builtinId="37" customBuiltin="1"/>
    <cellStyle name="Zvýraznenie4" xfId="41" builtinId="41" customBuiltin="1"/>
    <cellStyle name="Zvýraznenie5" xfId="45" builtinId="45" customBuiltin="1"/>
    <cellStyle name="Zvýraznenie6" xfId="49" builtinId="49" customBuiltin="1"/>
  </cellStyles>
  <dxfs count="0"/>
  <tableStyles count="0" defaultTableStyle="TableStyleMedium9" defaultPivotStyle="PivotStyleLight16"/>
  <colors>
    <mruColors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"/>
  <sheetViews>
    <sheetView showGridLines="0" zoomScaleNormal="100" workbookViewId="0">
      <selection activeCell="A11" sqref="A11"/>
    </sheetView>
  </sheetViews>
  <sheetFormatPr defaultRowHeight="12.75" x14ac:dyDescent="0.2"/>
  <sheetData>
    <row r="1" spans="1:9" ht="27.75" customHeight="1" x14ac:dyDescent="0.2">
      <c r="G1" s="479" t="s">
        <v>72</v>
      </c>
      <c r="H1" s="479"/>
      <c r="I1" s="479"/>
    </row>
    <row r="2" spans="1:9" ht="54.75" customHeight="1" x14ac:dyDescent="0.2"/>
    <row r="3" spans="1:9" ht="141" customHeight="1" x14ac:dyDescent="0.2">
      <c r="A3" s="480" t="s">
        <v>304</v>
      </c>
      <c r="B3" s="481"/>
      <c r="C3" s="481"/>
      <c r="D3" s="481"/>
      <c r="E3" s="481"/>
      <c r="F3" s="481"/>
      <c r="G3" s="481"/>
      <c r="H3" s="481"/>
      <c r="I3" s="481"/>
    </row>
    <row r="4" spans="1:9" ht="39" customHeight="1" x14ac:dyDescent="0.2"/>
    <row r="5" spans="1:9" ht="24.75" customHeight="1" x14ac:dyDescent="0.2"/>
    <row r="6" spans="1:9" ht="25.5" customHeight="1" x14ac:dyDescent="0.2"/>
    <row r="7" spans="1:9" ht="20.25" customHeight="1" x14ac:dyDescent="0.2"/>
    <row r="8" spans="1:9" ht="65.25" customHeight="1" x14ac:dyDescent="0.2">
      <c r="A8" s="482" t="s">
        <v>71</v>
      </c>
      <c r="B8" s="482"/>
      <c r="C8" s="482"/>
      <c r="D8" s="482"/>
      <c r="E8" s="482"/>
      <c r="F8" s="482"/>
      <c r="G8" s="482"/>
      <c r="H8" s="482"/>
      <c r="I8" s="482"/>
    </row>
    <row r="9" spans="1:9" ht="30" customHeight="1" x14ac:dyDescent="0.2"/>
    <row r="10" spans="1:9" ht="45.75" customHeight="1" x14ac:dyDescent="0.2">
      <c r="A10" s="483" t="s">
        <v>310</v>
      </c>
      <c r="B10" s="484"/>
      <c r="C10" s="484"/>
      <c r="D10" s="484"/>
      <c r="E10" s="484"/>
      <c r="F10" s="484"/>
      <c r="G10" s="484"/>
      <c r="H10" s="484"/>
      <c r="I10" s="484"/>
    </row>
  </sheetData>
  <mergeCells count="4">
    <mergeCell ref="G1:I1"/>
    <mergeCell ref="A3:I3"/>
    <mergeCell ref="A8:I8"/>
    <mergeCell ref="A10:I10"/>
  </mergeCells>
  <printOptions horizontalCentered="1"/>
  <pageMargins left="0.59055118110236227" right="0.59055118110236227" top="0.59055118110236227" bottom="0.59055118110236227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9"/>
  <sheetViews>
    <sheetView showGridLines="0" zoomScaleNormal="100" workbookViewId="0">
      <selection activeCell="A3" sqref="A3:XFD3"/>
    </sheetView>
  </sheetViews>
  <sheetFormatPr defaultRowHeight="11.25" x14ac:dyDescent="0.2"/>
  <cols>
    <col min="1" max="3" width="4.7109375" style="6" customWidth="1"/>
    <col min="4" max="4" width="50.7109375" style="6" customWidth="1"/>
    <col min="5" max="8" width="12.7109375" style="6" customWidth="1"/>
    <col min="9" max="9" width="17.7109375" style="6" customWidth="1"/>
    <col min="10" max="257" width="9.140625" style="6"/>
    <col min="258" max="259" width="4.7109375" style="6" customWidth="1"/>
    <col min="260" max="260" width="45.7109375" style="6" customWidth="1"/>
    <col min="261" max="264" width="13.7109375" style="6" customWidth="1"/>
    <col min="265" max="265" width="19.7109375" style="6" customWidth="1"/>
    <col min="266" max="513" width="9.140625" style="6"/>
    <col min="514" max="515" width="4.7109375" style="6" customWidth="1"/>
    <col min="516" max="516" width="45.7109375" style="6" customWidth="1"/>
    <col min="517" max="520" width="13.7109375" style="6" customWidth="1"/>
    <col min="521" max="521" width="19.7109375" style="6" customWidth="1"/>
    <col min="522" max="769" width="9.140625" style="6"/>
    <col min="770" max="771" width="4.7109375" style="6" customWidth="1"/>
    <col min="772" max="772" width="45.7109375" style="6" customWidth="1"/>
    <col min="773" max="776" width="13.7109375" style="6" customWidth="1"/>
    <col min="777" max="777" width="19.7109375" style="6" customWidth="1"/>
    <col min="778" max="1025" width="9.140625" style="6"/>
    <col min="1026" max="1027" width="4.7109375" style="6" customWidth="1"/>
    <col min="1028" max="1028" width="45.7109375" style="6" customWidth="1"/>
    <col min="1029" max="1032" width="13.7109375" style="6" customWidth="1"/>
    <col min="1033" max="1033" width="19.7109375" style="6" customWidth="1"/>
    <col min="1034" max="1281" width="9.140625" style="6"/>
    <col min="1282" max="1283" width="4.7109375" style="6" customWidth="1"/>
    <col min="1284" max="1284" width="45.7109375" style="6" customWidth="1"/>
    <col min="1285" max="1288" width="13.7109375" style="6" customWidth="1"/>
    <col min="1289" max="1289" width="19.7109375" style="6" customWidth="1"/>
    <col min="1290" max="1537" width="9.140625" style="6"/>
    <col min="1538" max="1539" width="4.7109375" style="6" customWidth="1"/>
    <col min="1540" max="1540" width="45.7109375" style="6" customWidth="1"/>
    <col min="1541" max="1544" width="13.7109375" style="6" customWidth="1"/>
    <col min="1545" max="1545" width="19.7109375" style="6" customWidth="1"/>
    <col min="1546" max="1793" width="9.140625" style="6"/>
    <col min="1794" max="1795" width="4.7109375" style="6" customWidth="1"/>
    <col min="1796" max="1796" width="45.7109375" style="6" customWidth="1"/>
    <col min="1797" max="1800" width="13.7109375" style="6" customWidth="1"/>
    <col min="1801" max="1801" width="19.7109375" style="6" customWidth="1"/>
    <col min="1802" max="2049" width="9.140625" style="6"/>
    <col min="2050" max="2051" width="4.7109375" style="6" customWidth="1"/>
    <col min="2052" max="2052" width="45.7109375" style="6" customWidth="1"/>
    <col min="2053" max="2056" width="13.7109375" style="6" customWidth="1"/>
    <col min="2057" max="2057" width="19.7109375" style="6" customWidth="1"/>
    <col min="2058" max="2305" width="9.140625" style="6"/>
    <col min="2306" max="2307" width="4.7109375" style="6" customWidth="1"/>
    <col min="2308" max="2308" width="45.7109375" style="6" customWidth="1"/>
    <col min="2309" max="2312" width="13.7109375" style="6" customWidth="1"/>
    <col min="2313" max="2313" width="19.7109375" style="6" customWidth="1"/>
    <col min="2314" max="2561" width="9.140625" style="6"/>
    <col min="2562" max="2563" width="4.7109375" style="6" customWidth="1"/>
    <col min="2564" max="2564" width="45.7109375" style="6" customWidth="1"/>
    <col min="2565" max="2568" width="13.7109375" style="6" customWidth="1"/>
    <col min="2569" max="2569" width="19.7109375" style="6" customWidth="1"/>
    <col min="2570" max="2817" width="9.140625" style="6"/>
    <col min="2818" max="2819" width="4.7109375" style="6" customWidth="1"/>
    <col min="2820" max="2820" width="45.7109375" style="6" customWidth="1"/>
    <col min="2821" max="2824" width="13.7109375" style="6" customWidth="1"/>
    <col min="2825" max="2825" width="19.7109375" style="6" customWidth="1"/>
    <col min="2826" max="3073" width="9.140625" style="6"/>
    <col min="3074" max="3075" width="4.7109375" style="6" customWidth="1"/>
    <col min="3076" max="3076" width="45.7109375" style="6" customWidth="1"/>
    <col min="3077" max="3080" width="13.7109375" style="6" customWidth="1"/>
    <col min="3081" max="3081" width="19.7109375" style="6" customWidth="1"/>
    <col min="3082" max="3329" width="9.140625" style="6"/>
    <col min="3330" max="3331" width="4.7109375" style="6" customWidth="1"/>
    <col min="3332" max="3332" width="45.7109375" style="6" customWidth="1"/>
    <col min="3333" max="3336" width="13.7109375" style="6" customWidth="1"/>
    <col min="3337" max="3337" width="19.7109375" style="6" customWidth="1"/>
    <col min="3338" max="3585" width="9.140625" style="6"/>
    <col min="3586" max="3587" width="4.7109375" style="6" customWidth="1"/>
    <col min="3588" max="3588" width="45.7109375" style="6" customWidth="1"/>
    <col min="3589" max="3592" width="13.7109375" style="6" customWidth="1"/>
    <col min="3593" max="3593" width="19.7109375" style="6" customWidth="1"/>
    <col min="3594" max="3841" width="9.140625" style="6"/>
    <col min="3842" max="3843" width="4.7109375" style="6" customWidth="1"/>
    <col min="3844" max="3844" width="45.7109375" style="6" customWidth="1"/>
    <col min="3845" max="3848" width="13.7109375" style="6" customWidth="1"/>
    <col min="3849" max="3849" width="19.7109375" style="6" customWidth="1"/>
    <col min="3850" max="4097" width="9.140625" style="6"/>
    <col min="4098" max="4099" width="4.7109375" style="6" customWidth="1"/>
    <col min="4100" max="4100" width="45.7109375" style="6" customWidth="1"/>
    <col min="4101" max="4104" width="13.7109375" style="6" customWidth="1"/>
    <col min="4105" max="4105" width="19.7109375" style="6" customWidth="1"/>
    <col min="4106" max="4353" width="9.140625" style="6"/>
    <col min="4354" max="4355" width="4.7109375" style="6" customWidth="1"/>
    <col min="4356" max="4356" width="45.7109375" style="6" customWidth="1"/>
    <col min="4357" max="4360" width="13.7109375" style="6" customWidth="1"/>
    <col min="4361" max="4361" width="19.7109375" style="6" customWidth="1"/>
    <col min="4362" max="4609" width="9.140625" style="6"/>
    <col min="4610" max="4611" width="4.7109375" style="6" customWidth="1"/>
    <col min="4612" max="4612" width="45.7109375" style="6" customWidth="1"/>
    <col min="4613" max="4616" width="13.7109375" style="6" customWidth="1"/>
    <col min="4617" max="4617" width="19.7109375" style="6" customWidth="1"/>
    <col min="4618" max="4865" width="9.140625" style="6"/>
    <col min="4866" max="4867" width="4.7109375" style="6" customWidth="1"/>
    <col min="4868" max="4868" width="45.7109375" style="6" customWidth="1"/>
    <col min="4869" max="4872" width="13.7109375" style="6" customWidth="1"/>
    <col min="4873" max="4873" width="19.7109375" style="6" customWidth="1"/>
    <col min="4874" max="5121" width="9.140625" style="6"/>
    <col min="5122" max="5123" width="4.7109375" style="6" customWidth="1"/>
    <col min="5124" max="5124" width="45.7109375" style="6" customWidth="1"/>
    <col min="5125" max="5128" width="13.7109375" style="6" customWidth="1"/>
    <col min="5129" max="5129" width="19.7109375" style="6" customWidth="1"/>
    <col min="5130" max="5377" width="9.140625" style="6"/>
    <col min="5378" max="5379" width="4.7109375" style="6" customWidth="1"/>
    <col min="5380" max="5380" width="45.7109375" style="6" customWidth="1"/>
    <col min="5381" max="5384" width="13.7109375" style="6" customWidth="1"/>
    <col min="5385" max="5385" width="19.7109375" style="6" customWidth="1"/>
    <col min="5386" max="5633" width="9.140625" style="6"/>
    <col min="5634" max="5635" width="4.7109375" style="6" customWidth="1"/>
    <col min="5636" max="5636" width="45.7109375" style="6" customWidth="1"/>
    <col min="5637" max="5640" width="13.7109375" style="6" customWidth="1"/>
    <col min="5641" max="5641" width="19.7109375" style="6" customWidth="1"/>
    <col min="5642" max="5889" width="9.140625" style="6"/>
    <col min="5890" max="5891" width="4.7109375" style="6" customWidth="1"/>
    <col min="5892" max="5892" width="45.7109375" style="6" customWidth="1"/>
    <col min="5893" max="5896" width="13.7109375" style="6" customWidth="1"/>
    <col min="5897" max="5897" width="19.7109375" style="6" customWidth="1"/>
    <col min="5898" max="6145" width="9.140625" style="6"/>
    <col min="6146" max="6147" width="4.7109375" style="6" customWidth="1"/>
    <col min="6148" max="6148" width="45.7109375" style="6" customWidth="1"/>
    <col min="6149" max="6152" width="13.7109375" style="6" customWidth="1"/>
    <col min="6153" max="6153" width="19.7109375" style="6" customWidth="1"/>
    <col min="6154" max="6401" width="9.140625" style="6"/>
    <col min="6402" max="6403" width="4.7109375" style="6" customWidth="1"/>
    <col min="6404" max="6404" width="45.7109375" style="6" customWidth="1"/>
    <col min="6405" max="6408" width="13.7109375" style="6" customWidth="1"/>
    <col min="6409" max="6409" width="19.7109375" style="6" customWidth="1"/>
    <col min="6410" max="6657" width="9.140625" style="6"/>
    <col min="6658" max="6659" width="4.7109375" style="6" customWidth="1"/>
    <col min="6660" max="6660" width="45.7109375" style="6" customWidth="1"/>
    <col min="6661" max="6664" width="13.7109375" style="6" customWidth="1"/>
    <col min="6665" max="6665" width="19.7109375" style="6" customWidth="1"/>
    <col min="6666" max="6913" width="9.140625" style="6"/>
    <col min="6914" max="6915" width="4.7109375" style="6" customWidth="1"/>
    <col min="6916" max="6916" width="45.7109375" style="6" customWidth="1"/>
    <col min="6917" max="6920" width="13.7109375" style="6" customWidth="1"/>
    <col min="6921" max="6921" width="19.7109375" style="6" customWidth="1"/>
    <col min="6922" max="7169" width="9.140625" style="6"/>
    <col min="7170" max="7171" width="4.7109375" style="6" customWidth="1"/>
    <col min="7172" max="7172" width="45.7109375" style="6" customWidth="1"/>
    <col min="7173" max="7176" width="13.7109375" style="6" customWidth="1"/>
    <col min="7177" max="7177" width="19.7109375" style="6" customWidth="1"/>
    <col min="7178" max="7425" width="9.140625" style="6"/>
    <col min="7426" max="7427" width="4.7109375" style="6" customWidth="1"/>
    <col min="7428" max="7428" width="45.7109375" style="6" customWidth="1"/>
    <col min="7429" max="7432" width="13.7109375" style="6" customWidth="1"/>
    <col min="7433" max="7433" width="19.7109375" style="6" customWidth="1"/>
    <col min="7434" max="7681" width="9.140625" style="6"/>
    <col min="7682" max="7683" width="4.7109375" style="6" customWidth="1"/>
    <col min="7684" max="7684" width="45.7109375" style="6" customWidth="1"/>
    <col min="7685" max="7688" width="13.7109375" style="6" customWidth="1"/>
    <col min="7689" max="7689" width="19.7109375" style="6" customWidth="1"/>
    <col min="7690" max="7937" width="9.140625" style="6"/>
    <col min="7938" max="7939" width="4.7109375" style="6" customWidth="1"/>
    <col min="7940" max="7940" width="45.7109375" style="6" customWidth="1"/>
    <col min="7941" max="7944" width="13.7109375" style="6" customWidth="1"/>
    <col min="7945" max="7945" width="19.7109375" style="6" customWidth="1"/>
    <col min="7946" max="8193" width="9.140625" style="6"/>
    <col min="8194" max="8195" width="4.7109375" style="6" customWidth="1"/>
    <col min="8196" max="8196" width="45.7109375" style="6" customWidth="1"/>
    <col min="8197" max="8200" width="13.7109375" style="6" customWidth="1"/>
    <col min="8201" max="8201" width="19.7109375" style="6" customWidth="1"/>
    <col min="8202" max="8449" width="9.140625" style="6"/>
    <col min="8450" max="8451" width="4.7109375" style="6" customWidth="1"/>
    <col min="8452" max="8452" width="45.7109375" style="6" customWidth="1"/>
    <col min="8453" max="8456" width="13.7109375" style="6" customWidth="1"/>
    <col min="8457" max="8457" width="19.7109375" style="6" customWidth="1"/>
    <col min="8458" max="8705" width="9.140625" style="6"/>
    <col min="8706" max="8707" width="4.7109375" style="6" customWidth="1"/>
    <col min="8708" max="8708" width="45.7109375" style="6" customWidth="1"/>
    <col min="8709" max="8712" width="13.7109375" style="6" customWidth="1"/>
    <col min="8713" max="8713" width="19.7109375" style="6" customWidth="1"/>
    <col min="8714" max="8961" width="9.140625" style="6"/>
    <col min="8962" max="8963" width="4.7109375" style="6" customWidth="1"/>
    <col min="8964" max="8964" width="45.7109375" style="6" customWidth="1"/>
    <col min="8965" max="8968" width="13.7109375" style="6" customWidth="1"/>
    <col min="8969" max="8969" width="19.7109375" style="6" customWidth="1"/>
    <col min="8970" max="9217" width="9.140625" style="6"/>
    <col min="9218" max="9219" width="4.7109375" style="6" customWidth="1"/>
    <col min="9220" max="9220" width="45.7109375" style="6" customWidth="1"/>
    <col min="9221" max="9224" width="13.7109375" style="6" customWidth="1"/>
    <col min="9225" max="9225" width="19.7109375" style="6" customWidth="1"/>
    <col min="9226" max="9473" width="9.140625" style="6"/>
    <col min="9474" max="9475" width="4.7109375" style="6" customWidth="1"/>
    <col min="9476" max="9476" width="45.7109375" style="6" customWidth="1"/>
    <col min="9477" max="9480" width="13.7109375" style="6" customWidth="1"/>
    <col min="9481" max="9481" width="19.7109375" style="6" customWidth="1"/>
    <col min="9482" max="9729" width="9.140625" style="6"/>
    <col min="9730" max="9731" width="4.7109375" style="6" customWidth="1"/>
    <col min="9732" max="9732" width="45.7109375" style="6" customWidth="1"/>
    <col min="9733" max="9736" width="13.7109375" style="6" customWidth="1"/>
    <col min="9737" max="9737" width="19.7109375" style="6" customWidth="1"/>
    <col min="9738" max="9985" width="9.140625" style="6"/>
    <col min="9986" max="9987" width="4.7109375" style="6" customWidth="1"/>
    <col min="9988" max="9988" width="45.7109375" style="6" customWidth="1"/>
    <col min="9989" max="9992" width="13.7109375" style="6" customWidth="1"/>
    <col min="9993" max="9993" width="19.7109375" style="6" customWidth="1"/>
    <col min="9994" max="10241" width="9.140625" style="6"/>
    <col min="10242" max="10243" width="4.7109375" style="6" customWidth="1"/>
    <col min="10244" max="10244" width="45.7109375" style="6" customWidth="1"/>
    <col min="10245" max="10248" width="13.7109375" style="6" customWidth="1"/>
    <col min="10249" max="10249" width="19.7109375" style="6" customWidth="1"/>
    <col min="10250" max="10497" width="9.140625" style="6"/>
    <col min="10498" max="10499" width="4.7109375" style="6" customWidth="1"/>
    <col min="10500" max="10500" width="45.7109375" style="6" customWidth="1"/>
    <col min="10501" max="10504" width="13.7109375" style="6" customWidth="1"/>
    <col min="10505" max="10505" width="19.7109375" style="6" customWidth="1"/>
    <col min="10506" max="10753" width="9.140625" style="6"/>
    <col min="10754" max="10755" width="4.7109375" style="6" customWidth="1"/>
    <col min="10756" max="10756" width="45.7109375" style="6" customWidth="1"/>
    <col min="10757" max="10760" width="13.7109375" style="6" customWidth="1"/>
    <col min="10761" max="10761" width="19.7109375" style="6" customWidth="1"/>
    <col min="10762" max="11009" width="9.140625" style="6"/>
    <col min="11010" max="11011" width="4.7109375" style="6" customWidth="1"/>
    <col min="11012" max="11012" width="45.7109375" style="6" customWidth="1"/>
    <col min="11013" max="11016" width="13.7109375" style="6" customWidth="1"/>
    <col min="11017" max="11017" width="19.7109375" style="6" customWidth="1"/>
    <col min="11018" max="11265" width="9.140625" style="6"/>
    <col min="11266" max="11267" width="4.7109375" style="6" customWidth="1"/>
    <col min="11268" max="11268" width="45.7109375" style="6" customWidth="1"/>
    <col min="11269" max="11272" width="13.7109375" style="6" customWidth="1"/>
    <col min="11273" max="11273" width="19.7109375" style="6" customWidth="1"/>
    <col min="11274" max="11521" width="9.140625" style="6"/>
    <col min="11522" max="11523" width="4.7109375" style="6" customWidth="1"/>
    <col min="11524" max="11524" width="45.7109375" style="6" customWidth="1"/>
    <col min="11525" max="11528" width="13.7109375" style="6" customWidth="1"/>
    <col min="11529" max="11529" width="19.7109375" style="6" customWidth="1"/>
    <col min="11530" max="11777" width="9.140625" style="6"/>
    <col min="11778" max="11779" width="4.7109375" style="6" customWidth="1"/>
    <col min="11780" max="11780" width="45.7109375" style="6" customWidth="1"/>
    <col min="11781" max="11784" width="13.7109375" style="6" customWidth="1"/>
    <col min="11785" max="11785" width="19.7109375" style="6" customWidth="1"/>
    <col min="11786" max="12033" width="9.140625" style="6"/>
    <col min="12034" max="12035" width="4.7109375" style="6" customWidth="1"/>
    <col min="12036" max="12036" width="45.7109375" style="6" customWidth="1"/>
    <col min="12037" max="12040" width="13.7109375" style="6" customWidth="1"/>
    <col min="12041" max="12041" width="19.7109375" style="6" customWidth="1"/>
    <col min="12042" max="12289" width="9.140625" style="6"/>
    <col min="12290" max="12291" width="4.7109375" style="6" customWidth="1"/>
    <col min="12292" max="12292" width="45.7109375" style="6" customWidth="1"/>
    <col min="12293" max="12296" width="13.7109375" style="6" customWidth="1"/>
    <col min="12297" max="12297" width="19.7109375" style="6" customWidth="1"/>
    <col min="12298" max="12545" width="9.140625" style="6"/>
    <col min="12546" max="12547" width="4.7109375" style="6" customWidth="1"/>
    <col min="12548" max="12548" width="45.7109375" style="6" customWidth="1"/>
    <col min="12549" max="12552" width="13.7109375" style="6" customWidth="1"/>
    <col min="12553" max="12553" width="19.7109375" style="6" customWidth="1"/>
    <col min="12554" max="12801" width="9.140625" style="6"/>
    <col min="12802" max="12803" width="4.7109375" style="6" customWidth="1"/>
    <col min="12804" max="12804" width="45.7109375" style="6" customWidth="1"/>
    <col min="12805" max="12808" width="13.7109375" style="6" customWidth="1"/>
    <col min="12809" max="12809" width="19.7109375" style="6" customWidth="1"/>
    <col min="12810" max="13057" width="9.140625" style="6"/>
    <col min="13058" max="13059" width="4.7109375" style="6" customWidth="1"/>
    <col min="13060" max="13060" width="45.7109375" style="6" customWidth="1"/>
    <col min="13061" max="13064" width="13.7109375" style="6" customWidth="1"/>
    <col min="13065" max="13065" width="19.7109375" style="6" customWidth="1"/>
    <col min="13066" max="13313" width="9.140625" style="6"/>
    <col min="13314" max="13315" width="4.7109375" style="6" customWidth="1"/>
    <col min="13316" max="13316" width="45.7109375" style="6" customWidth="1"/>
    <col min="13317" max="13320" width="13.7109375" style="6" customWidth="1"/>
    <col min="13321" max="13321" width="19.7109375" style="6" customWidth="1"/>
    <col min="13322" max="13569" width="9.140625" style="6"/>
    <col min="13570" max="13571" width="4.7109375" style="6" customWidth="1"/>
    <col min="13572" max="13572" width="45.7109375" style="6" customWidth="1"/>
    <col min="13573" max="13576" width="13.7109375" style="6" customWidth="1"/>
    <col min="13577" max="13577" width="19.7109375" style="6" customWidth="1"/>
    <col min="13578" max="13825" width="9.140625" style="6"/>
    <col min="13826" max="13827" width="4.7109375" style="6" customWidth="1"/>
    <col min="13828" max="13828" width="45.7109375" style="6" customWidth="1"/>
    <col min="13829" max="13832" width="13.7109375" style="6" customWidth="1"/>
    <col min="13833" max="13833" width="19.7109375" style="6" customWidth="1"/>
    <col min="13834" max="14081" width="9.140625" style="6"/>
    <col min="14082" max="14083" width="4.7109375" style="6" customWidth="1"/>
    <col min="14084" max="14084" width="45.7109375" style="6" customWidth="1"/>
    <col min="14085" max="14088" width="13.7109375" style="6" customWidth="1"/>
    <col min="14089" max="14089" width="19.7109375" style="6" customWidth="1"/>
    <col min="14090" max="14337" width="9.140625" style="6"/>
    <col min="14338" max="14339" width="4.7109375" style="6" customWidth="1"/>
    <col min="14340" max="14340" width="45.7109375" style="6" customWidth="1"/>
    <col min="14341" max="14344" width="13.7109375" style="6" customWidth="1"/>
    <col min="14345" max="14345" width="19.7109375" style="6" customWidth="1"/>
    <col min="14346" max="14593" width="9.140625" style="6"/>
    <col min="14594" max="14595" width="4.7109375" style="6" customWidth="1"/>
    <col min="14596" max="14596" width="45.7109375" style="6" customWidth="1"/>
    <col min="14597" max="14600" width="13.7109375" style="6" customWidth="1"/>
    <col min="14601" max="14601" width="19.7109375" style="6" customWidth="1"/>
    <col min="14602" max="14849" width="9.140625" style="6"/>
    <col min="14850" max="14851" width="4.7109375" style="6" customWidth="1"/>
    <col min="14852" max="14852" width="45.7109375" style="6" customWidth="1"/>
    <col min="14853" max="14856" width="13.7109375" style="6" customWidth="1"/>
    <col min="14857" max="14857" width="19.7109375" style="6" customWidth="1"/>
    <col min="14858" max="15105" width="9.140625" style="6"/>
    <col min="15106" max="15107" width="4.7109375" style="6" customWidth="1"/>
    <col min="15108" max="15108" width="45.7109375" style="6" customWidth="1"/>
    <col min="15109" max="15112" width="13.7109375" style="6" customWidth="1"/>
    <col min="15113" max="15113" width="19.7109375" style="6" customWidth="1"/>
    <col min="15114" max="15361" width="9.140625" style="6"/>
    <col min="15362" max="15363" width="4.7109375" style="6" customWidth="1"/>
    <col min="15364" max="15364" width="45.7109375" style="6" customWidth="1"/>
    <col min="15365" max="15368" width="13.7109375" style="6" customWidth="1"/>
    <col min="15369" max="15369" width="19.7109375" style="6" customWidth="1"/>
    <col min="15370" max="15617" width="9.140625" style="6"/>
    <col min="15618" max="15619" width="4.7109375" style="6" customWidth="1"/>
    <col min="15620" max="15620" width="45.7109375" style="6" customWidth="1"/>
    <col min="15621" max="15624" width="13.7109375" style="6" customWidth="1"/>
    <col min="15625" max="15625" width="19.7109375" style="6" customWidth="1"/>
    <col min="15626" max="15873" width="9.140625" style="6"/>
    <col min="15874" max="15875" width="4.7109375" style="6" customWidth="1"/>
    <col min="15876" max="15876" width="45.7109375" style="6" customWidth="1"/>
    <col min="15877" max="15880" width="13.7109375" style="6" customWidth="1"/>
    <col min="15881" max="15881" width="19.7109375" style="6" customWidth="1"/>
    <col min="15882" max="16129" width="9.140625" style="6"/>
    <col min="16130" max="16131" width="4.7109375" style="6" customWidth="1"/>
    <col min="16132" max="16132" width="45.7109375" style="6" customWidth="1"/>
    <col min="16133" max="16136" width="13.7109375" style="6" customWidth="1"/>
    <col min="16137" max="16137" width="19.7109375" style="6" customWidth="1"/>
    <col min="16138" max="16384" width="9.140625" style="6"/>
  </cols>
  <sheetData>
    <row r="1" spans="1:9" s="5" customFormat="1" ht="17.25" customHeight="1" x14ac:dyDescent="0.25">
      <c r="A1" s="486" t="s">
        <v>4</v>
      </c>
      <c r="B1" s="486"/>
      <c r="C1" s="469"/>
      <c r="D1" s="131" t="s">
        <v>222</v>
      </c>
      <c r="E1" s="19"/>
      <c r="F1" s="20"/>
      <c r="G1" s="20"/>
      <c r="H1" s="20"/>
      <c r="I1" s="2" t="s">
        <v>19</v>
      </c>
    </row>
    <row r="2" spans="1:9" s="3" customFormat="1" ht="17.25" customHeight="1" x14ac:dyDescent="0.2">
      <c r="A2" s="487" t="s">
        <v>193</v>
      </c>
      <c r="B2" s="487"/>
      <c r="C2" s="487"/>
      <c r="D2" s="487"/>
      <c r="E2" s="488" t="s">
        <v>71</v>
      </c>
      <c r="F2" s="488"/>
      <c r="G2" s="488"/>
      <c r="H2" s="488"/>
      <c r="I2" s="98"/>
    </row>
    <row r="3" spans="1:9" ht="12" thickBot="1" x14ac:dyDescent="0.25">
      <c r="A3" s="489"/>
      <c r="B3" s="489"/>
      <c r="C3" s="489"/>
      <c r="D3" s="489"/>
      <c r="E3" s="159"/>
      <c r="F3" s="160"/>
      <c r="G3" s="160"/>
      <c r="H3" s="160"/>
      <c r="I3" s="160"/>
    </row>
    <row r="4" spans="1:9" ht="17.25" customHeight="1" x14ac:dyDescent="0.2">
      <c r="A4" s="7"/>
      <c r="B4" s="8"/>
      <c r="C4" s="8"/>
      <c r="D4" s="94"/>
      <c r="E4" s="96" t="s">
        <v>5</v>
      </c>
      <c r="F4" s="11" t="s">
        <v>5</v>
      </c>
      <c r="G4" s="11" t="s">
        <v>5</v>
      </c>
      <c r="H4" s="97" t="s">
        <v>5</v>
      </c>
      <c r="I4" s="490" t="s">
        <v>1</v>
      </c>
    </row>
    <row r="5" spans="1:9" ht="17.25" customHeight="1" thickBot="1" x14ac:dyDescent="0.25">
      <c r="A5" s="493" t="s">
        <v>6</v>
      </c>
      <c r="B5" s="494"/>
      <c r="C5" s="494"/>
      <c r="D5" s="495"/>
      <c r="E5" s="45"/>
      <c r="F5" s="46"/>
      <c r="G5" s="46"/>
      <c r="H5" s="47"/>
      <c r="I5" s="491"/>
    </row>
    <row r="6" spans="1:9" ht="17.25" customHeight="1" thickBot="1" x14ac:dyDescent="0.25">
      <c r="A6" s="9"/>
      <c r="B6" s="10"/>
      <c r="C6" s="10"/>
      <c r="D6" s="95"/>
      <c r="E6" s="496" t="s">
        <v>7</v>
      </c>
      <c r="F6" s="497"/>
      <c r="G6" s="497"/>
      <c r="H6" s="498"/>
      <c r="I6" s="492"/>
    </row>
    <row r="7" spans="1:9" ht="17.25" customHeight="1" x14ac:dyDescent="0.2">
      <c r="A7" s="241" t="s">
        <v>99</v>
      </c>
      <c r="B7" s="132"/>
      <c r="C7" s="23"/>
      <c r="D7" s="132" t="s">
        <v>190</v>
      </c>
      <c r="E7" s="260"/>
      <c r="F7" s="261"/>
      <c r="G7" s="261"/>
      <c r="H7" s="262"/>
      <c r="I7" s="263">
        <f>ROUND(($E$5*E7)+($F$5*F7)+($G$5*G7)+($H$5*H7),2)</f>
        <v>0</v>
      </c>
    </row>
    <row r="8" spans="1:9" ht="17.25" customHeight="1" x14ac:dyDescent="0.2">
      <c r="A8" s="24" t="s">
        <v>100</v>
      </c>
      <c r="B8" s="239"/>
      <c r="C8" s="240"/>
      <c r="D8" s="239" t="s">
        <v>191</v>
      </c>
      <c r="E8" s="90" t="s">
        <v>70</v>
      </c>
      <c r="F8" s="42" t="s">
        <v>70</v>
      </c>
      <c r="G8" s="42" t="s">
        <v>70</v>
      </c>
      <c r="H8" s="57" t="s">
        <v>70</v>
      </c>
      <c r="I8" s="263">
        <f>I9+I10</f>
        <v>0</v>
      </c>
    </row>
    <row r="9" spans="1:9" ht="17.25" customHeight="1" x14ac:dyDescent="0.2">
      <c r="A9" s="230"/>
      <c r="B9" s="244" t="s">
        <v>103</v>
      </c>
      <c r="C9" s="242"/>
      <c r="D9" s="243" t="s">
        <v>194</v>
      </c>
      <c r="E9" s="84"/>
      <c r="F9" s="48"/>
      <c r="G9" s="48"/>
      <c r="H9" s="85"/>
      <c r="I9" s="164">
        <f>ROUND(($E$5*E9)+($F$5*F9)+($G$5*G9)+($H$5*H9),2)</f>
        <v>0</v>
      </c>
    </row>
    <row r="10" spans="1:9" ht="17.25" customHeight="1" x14ac:dyDescent="0.2">
      <c r="A10" s="25"/>
      <c r="B10" s="245" t="s">
        <v>104</v>
      </c>
      <c r="C10" s="29"/>
      <c r="D10" s="55" t="s">
        <v>9</v>
      </c>
      <c r="E10" s="58" t="s">
        <v>70</v>
      </c>
      <c r="F10" s="21" t="s">
        <v>70</v>
      </c>
      <c r="G10" s="21" t="s">
        <v>70</v>
      </c>
      <c r="H10" s="22" t="s">
        <v>70</v>
      </c>
      <c r="I10" s="265">
        <f>I11+I12</f>
        <v>0</v>
      </c>
    </row>
    <row r="11" spans="1:9" ht="17.25" customHeight="1" x14ac:dyDescent="0.2">
      <c r="A11" s="25"/>
      <c r="B11" s="246"/>
      <c r="C11" s="229" t="s">
        <v>114</v>
      </c>
      <c r="D11" s="49" t="s">
        <v>126</v>
      </c>
      <c r="E11" s="86"/>
      <c r="F11" s="50"/>
      <c r="G11" s="50"/>
      <c r="H11" s="87"/>
      <c r="I11" s="81">
        <f>ROUND(($E$5*E11)+($F$5*F11)+($G$5*G11)+($H$5*H11),2)</f>
        <v>0</v>
      </c>
    </row>
    <row r="12" spans="1:9" ht="17.25" customHeight="1" x14ac:dyDescent="0.2">
      <c r="A12" s="25"/>
      <c r="B12" s="27"/>
      <c r="C12" s="245" t="s">
        <v>115</v>
      </c>
      <c r="D12" s="135" t="s">
        <v>127</v>
      </c>
      <c r="E12" s="231"/>
      <c r="F12" s="232"/>
      <c r="G12" s="232"/>
      <c r="H12" s="233"/>
      <c r="I12" s="234">
        <f t="shared" ref="I12:I13" si="0">ROUND(($E$5*E12)+($F$5*F12)+($G$5*G12)+($H$5*H12),2)</f>
        <v>0</v>
      </c>
    </row>
    <row r="13" spans="1:9" ht="17.25" customHeight="1" x14ac:dyDescent="0.2">
      <c r="A13" s="235" t="s">
        <v>101</v>
      </c>
      <c r="B13" s="237"/>
      <c r="C13" s="238"/>
      <c r="D13" s="236" t="s">
        <v>195</v>
      </c>
      <c r="E13" s="82"/>
      <c r="F13" s="44"/>
      <c r="G13" s="44"/>
      <c r="H13" s="83"/>
      <c r="I13" s="266">
        <f t="shared" si="0"/>
        <v>0</v>
      </c>
    </row>
    <row r="14" spans="1:9" ht="17.25" customHeight="1" x14ac:dyDescent="0.2">
      <c r="A14" s="24" t="s">
        <v>102</v>
      </c>
      <c r="B14" s="51"/>
      <c r="C14" s="56"/>
      <c r="D14" s="55" t="s">
        <v>196</v>
      </c>
      <c r="E14" s="90" t="s">
        <v>70</v>
      </c>
      <c r="F14" s="42" t="s">
        <v>70</v>
      </c>
      <c r="G14" s="42" t="s">
        <v>70</v>
      </c>
      <c r="H14" s="57" t="s">
        <v>70</v>
      </c>
      <c r="I14" s="267">
        <f>SUM(I15:I20)</f>
        <v>0</v>
      </c>
    </row>
    <row r="15" spans="1:9" ht="17.25" customHeight="1" x14ac:dyDescent="0.2">
      <c r="A15" s="25"/>
      <c r="B15" s="248" t="s">
        <v>103</v>
      </c>
      <c r="C15" s="26"/>
      <c r="D15" s="26" t="s">
        <v>197</v>
      </c>
      <c r="E15" s="86"/>
      <c r="F15" s="50"/>
      <c r="G15" s="50"/>
      <c r="H15" s="87"/>
      <c r="I15" s="81">
        <f t="shared" ref="I15:I20" si="1">ROUND(($E$5*E15)+($F$5*F15)+($G$5*G15)+($H$5*H15),2)</f>
        <v>0</v>
      </c>
    </row>
    <row r="16" spans="1:9" ht="17.25" customHeight="1" x14ac:dyDescent="0.2">
      <c r="A16" s="25"/>
      <c r="B16" s="248" t="s">
        <v>104</v>
      </c>
      <c r="C16" s="26"/>
      <c r="D16" s="26" t="s">
        <v>308</v>
      </c>
      <c r="E16" s="86"/>
      <c r="F16" s="50"/>
      <c r="G16" s="50"/>
      <c r="H16" s="87"/>
      <c r="I16" s="81">
        <f>ROUND(($E$5*E16)+($F$5*F16)+($G$5*G16)+($H$5*H16),2)</f>
        <v>0</v>
      </c>
    </row>
    <row r="17" spans="1:10" ht="17.25" customHeight="1" x14ac:dyDescent="0.2">
      <c r="A17" s="25"/>
      <c r="B17" s="244" t="s">
        <v>105</v>
      </c>
      <c r="C17" s="247"/>
      <c r="D17" s="133" t="s">
        <v>198</v>
      </c>
      <c r="E17" s="78"/>
      <c r="F17" s="79"/>
      <c r="G17" s="79"/>
      <c r="H17" s="80"/>
      <c r="I17" s="81">
        <f t="shared" si="1"/>
        <v>0</v>
      </c>
    </row>
    <row r="18" spans="1:10" ht="17.25" customHeight="1" x14ac:dyDescent="0.2">
      <c r="A18" s="25"/>
      <c r="B18" s="244" t="s">
        <v>98</v>
      </c>
      <c r="C18" s="247"/>
      <c r="D18" s="133" t="s">
        <v>311</v>
      </c>
      <c r="E18" s="78"/>
      <c r="F18" s="79"/>
      <c r="G18" s="79"/>
      <c r="H18" s="80"/>
      <c r="I18" s="81">
        <f t="shared" si="1"/>
        <v>0</v>
      </c>
    </row>
    <row r="19" spans="1:10" ht="17.25" customHeight="1" x14ac:dyDescent="0.2">
      <c r="A19" s="25"/>
      <c r="B19" s="244" t="s">
        <v>110</v>
      </c>
      <c r="C19" s="247"/>
      <c r="D19" s="133" t="s">
        <v>199</v>
      </c>
      <c r="E19" s="88"/>
      <c r="F19" s="43"/>
      <c r="G19" s="43"/>
      <c r="H19" s="89"/>
      <c r="I19" s="81">
        <f t="shared" si="1"/>
        <v>0</v>
      </c>
    </row>
    <row r="20" spans="1:10" ht="17.25" customHeight="1" x14ac:dyDescent="0.2">
      <c r="A20" s="25"/>
      <c r="B20" s="249" t="s">
        <v>113</v>
      </c>
      <c r="C20" s="247"/>
      <c r="D20" s="133" t="s">
        <v>200</v>
      </c>
      <c r="E20" s="78"/>
      <c r="F20" s="79"/>
      <c r="G20" s="79"/>
      <c r="H20" s="80"/>
      <c r="I20" s="81">
        <f t="shared" si="1"/>
        <v>0</v>
      </c>
    </row>
    <row r="21" spans="1:10" ht="17.25" customHeight="1" x14ac:dyDescent="0.2">
      <c r="A21" s="250" t="s">
        <v>106</v>
      </c>
      <c r="B21" s="239"/>
      <c r="C21" s="240"/>
      <c r="D21" s="239" t="s">
        <v>75</v>
      </c>
      <c r="E21" s="90" t="s">
        <v>70</v>
      </c>
      <c r="F21" s="42" t="s">
        <v>70</v>
      </c>
      <c r="G21" s="42" t="s">
        <v>70</v>
      </c>
      <c r="H21" s="57" t="s">
        <v>70</v>
      </c>
      <c r="I21" s="268">
        <f>I22+I23+I24+I38+I42+I49</f>
        <v>0</v>
      </c>
    </row>
    <row r="22" spans="1:10" ht="17.25" customHeight="1" x14ac:dyDescent="0.2">
      <c r="A22" s="25"/>
      <c r="B22" s="244" t="s">
        <v>103</v>
      </c>
      <c r="C22" s="26"/>
      <c r="D22" s="26" t="s">
        <v>201</v>
      </c>
      <c r="E22" s="58" t="s">
        <v>70</v>
      </c>
      <c r="F22" s="21" t="s">
        <v>70</v>
      </c>
      <c r="G22" s="21" t="s">
        <v>70</v>
      </c>
      <c r="H22" s="22" t="s">
        <v>70</v>
      </c>
      <c r="I22" s="269">
        <f>'2-Geod'!H7</f>
        <v>0</v>
      </c>
      <c r="J22" s="284"/>
    </row>
    <row r="23" spans="1:10" ht="17.25" customHeight="1" x14ac:dyDescent="0.2">
      <c r="A23" s="25"/>
      <c r="B23" s="248" t="s">
        <v>104</v>
      </c>
      <c r="C23" s="29"/>
      <c r="D23" s="29" t="s">
        <v>77</v>
      </c>
      <c r="E23" s="86"/>
      <c r="F23" s="50"/>
      <c r="G23" s="50"/>
      <c r="H23" s="87"/>
      <c r="I23" s="81">
        <f t="shared" ref="I23:I37" si="2">ROUND(($E$5*E23)+($F$5*F23)+($G$5*G23)+($H$5*H23),2)</f>
        <v>0</v>
      </c>
    </row>
    <row r="24" spans="1:10" ht="17.25" customHeight="1" x14ac:dyDescent="0.2">
      <c r="A24" s="25"/>
      <c r="B24" s="245" t="s">
        <v>105</v>
      </c>
      <c r="C24" s="29"/>
      <c r="D24" s="29" t="s">
        <v>78</v>
      </c>
      <c r="E24" s="58" t="s">
        <v>70</v>
      </c>
      <c r="F24" s="21" t="s">
        <v>70</v>
      </c>
      <c r="G24" s="21" t="s">
        <v>70</v>
      </c>
      <c r="H24" s="22" t="s">
        <v>70</v>
      </c>
      <c r="I24" s="269">
        <f>SUM(I25:I37)</f>
        <v>0</v>
      </c>
    </row>
    <row r="25" spans="1:10" ht="17.25" customHeight="1" x14ac:dyDescent="0.2">
      <c r="A25" s="25"/>
      <c r="B25" s="27"/>
      <c r="C25" s="244" t="s">
        <v>118</v>
      </c>
      <c r="D25" s="133" t="s">
        <v>79</v>
      </c>
      <c r="E25" s="86"/>
      <c r="F25" s="50"/>
      <c r="G25" s="50"/>
      <c r="H25" s="87"/>
      <c r="I25" s="81">
        <f>ROUND(($E$5*E25)+($F$5*F25)+($G$5*G25)+($H$5*H25),2)</f>
        <v>0</v>
      </c>
    </row>
    <row r="26" spans="1:10" ht="17.25" customHeight="1" x14ac:dyDescent="0.2">
      <c r="A26" s="25"/>
      <c r="B26" s="27"/>
      <c r="C26" s="248" t="s">
        <v>119</v>
      </c>
      <c r="D26" s="133" t="s">
        <v>174</v>
      </c>
      <c r="E26" s="86"/>
      <c r="F26" s="50"/>
      <c r="G26" s="50"/>
      <c r="H26" s="87"/>
      <c r="I26" s="81">
        <f t="shared" si="2"/>
        <v>0</v>
      </c>
    </row>
    <row r="27" spans="1:10" ht="17.25" customHeight="1" x14ac:dyDescent="0.2">
      <c r="A27" s="25"/>
      <c r="B27" s="27"/>
      <c r="C27" s="244" t="s">
        <v>120</v>
      </c>
      <c r="D27" s="133" t="s">
        <v>173</v>
      </c>
      <c r="E27" s="86"/>
      <c r="F27" s="50"/>
      <c r="G27" s="50"/>
      <c r="H27" s="87"/>
      <c r="I27" s="81">
        <f t="shared" si="2"/>
        <v>0</v>
      </c>
    </row>
    <row r="28" spans="1:10" ht="17.25" customHeight="1" x14ac:dyDescent="0.2">
      <c r="A28" s="25"/>
      <c r="B28" s="27"/>
      <c r="C28" s="244" t="s">
        <v>202</v>
      </c>
      <c r="D28" s="133" t="s">
        <v>80</v>
      </c>
      <c r="E28" s="86"/>
      <c r="F28" s="50"/>
      <c r="G28" s="50"/>
      <c r="H28" s="87"/>
      <c r="I28" s="81">
        <f t="shared" si="2"/>
        <v>0</v>
      </c>
    </row>
    <row r="29" spans="1:10" ht="17.25" customHeight="1" x14ac:dyDescent="0.2">
      <c r="A29" s="25"/>
      <c r="B29" s="27"/>
      <c r="C29" s="244" t="s">
        <v>203</v>
      </c>
      <c r="D29" s="133" t="s">
        <v>116</v>
      </c>
      <c r="E29" s="86"/>
      <c r="F29" s="50"/>
      <c r="G29" s="50"/>
      <c r="H29" s="87"/>
      <c r="I29" s="81">
        <f t="shared" si="2"/>
        <v>0</v>
      </c>
    </row>
    <row r="30" spans="1:10" ht="17.25" customHeight="1" x14ac:dyDescent="0.2">
      <c r="A30" s="25"/>
      <c r="B30" s="27"/>
      <c r="C30" s="244" t="s">
        <v>313</v>
      </c>
      <c r="D30" s="133" t="s">
        <v>312</v>
      </c>
      <c r="E30" s="86"/>
      <c r="F30" s="50"/>
      <c r="G30" s="50"/>
      <c r="H30" s="87"/>
      <c r="I30" s="81">
        <f t="shared" si="2"/>
        <v>0</v>
      </c>
    </row>
    <row r="31" spans="1:10" ht="17.25" customHeight="1" x14ac:dyDescent="0.2">
      <c r="A31" s="25"/>
      <c r="B31" s="27"/>
      <c r="C31" s="244" t="s">
        <v>314</v>
      </c>
      <c r="D31" s="133" t="s">
        <v>117</v>
      </c>
      <c r="E31" s="86"/>
      <c r="F31" s="50"/>
      <c r="G31" s="50"/>
      <c r="H31" s="87"/>
      <c r="I31" s="81">
        <f t="shared" si="2"/>
        <v>0</v>
      </c>
    </row>
    <row r="32" spans="1:10" ht="17.25" customHeight="1" x14ac:dyDescent="0.2">
      <c r="A32" s="25"/>
      <c r="B32" s="27"/>
      <c r="C32" s="244" t="s">
        <v>315</v>
      </c>
      <c r="D32" s="133" t="s">
        <v>81</v>
      </c>
      <c r="E32" s="86"/>
      <c r="F32" s="50"/>
      <c r="G32" s="50"/>
      <c r="H32" s="87"/>
      <c r="I32" s="81">
        <f t="shared" si="2"/>
        <v>0</v>
      </c>
    </row>
    <row r="33" spans="1:10" ht="17.25" customHeight="1" x14ac:dyDescent="0.2">
      <c r="A33" s="25"/>
      <c r="B33" s="27"/>
      <c r="C33" s="244" t="s">
        <v>316</v>
      </c>
      <c r="D33" s="133" t="s">
        <v>82</v>
      </c>
      <c r="E33" s="86"/>
      <c r="F33" s="50"/>
      <c r="G33" s="50"/>
      <c r="H33" s="87"/>
      <c r="I33" s="81">
        <f t="shared" si="2"/>
        <v>0</v>
      </c>
    </row>
    <row r="34" spans="1:10" ht="17.25" customHeight="1" x14ac:dyDescent="0.2">
      <c r="A34" s="25"/>
      <c r="B34" s="27"/>
      <c r="C34" s="244" t="s">
        <v>317</v>
      </c>
      <c r="D34" s="133" t="s">
        <v>83</v>
      </c>
      <c r="E34" s="86"/>
      <c r="F34" s="50"/>
      <c r="G34" s="50"/>
      <c r="H34" s="87"/>
      <c r="I34" s="81">
        <f t="shared" si="2"/>
        <v>0</v>
      </c>
    </row>
    <row r="35" spans="1:10" ht="17.25" customHeight="1" x14ac:dyDescent="0.2">
      <c r="A35" s="25"/>
      <c r="B35" s="27"/>
      <c r="C35" s="244" t="s">
        <v>320</v>
      </c>
      <c r="D35" s="133" t="s">
        <v>318</v>
      </c>
      <c r="E35" s="86"/>
      <c r="F35" s="50"/>
      <c r="G35" s="50"/>
      <c r="H35" s="87"/>
      <c r="I35" s="81">
        <f t="shared" si="2"/>
        <v>0</v>
      </c>
    </row>
    <row r="36" spans="1:10" ht="17.25" customHeight="1" x14ac:dyDescent="0.2">
      <c r="A36" s="25"/>
      <c r="B36" s="27"/>
      <c r="C36" s="244" t="s">
        <v>321</v>
      </c>
      <c r="D36" s="133" t="s">
        <v>319</v>
      </c>
      <c r="E36" s="86"/>
      <c r="F36" s="50"/>
      <c r="G36" s="50"/>
      <c r="H36" s="87"/>
      <c r="I36" s="81">
        <f t="shared" si="2"/>
        <v>0</v>
      </c>
    </row>
    <row r="37" spans="1:10" ht="17.25" customHeight="1" x14ac:dyDescent="0.2">
      <c r="A37" s="25"/>
      <c r="B37" s="27"/>
      <c r="C37" s="244" t="s">
        <v>322</v>
      </c>
      <c r="D37" s="133" t="s">
        <v>11</v>
      </c>
      <c r="E37" s="86"/>
      <c r="F37" s="50"/>
      <c r="G37" s="50"/>
      <c r="H37" s="87"/>
      <c r="I37" s="81">
        <f t="shared" si="2"/>
        <v>0</v>
      </c>
    </row>
    <row r="38" spans="1:10" ht="17.25" customHeight="1" x14ac:dyDescent="0.2">
      <c r="A38" s="25"/>
      <c r="B38" s="252" t="s">
        <v>98</v>
      </c>
      <c r="C38" s="26"/>
      <c r="D38" s="133" t="s">
        <v>84</v>
      </c>
      <c r="E38" s="58" t="s">
        <v>70</v>
      </c>
      <c r="F38" s="21" t="s">
        <v>70</v>
      </c>
      <c r="G38" s="21" t="s">
        <v>70</v>
      </c>
      <c r="H38" s="22" t="s">
        <v>70</v>
      </c>
      <c r="I38" s="269">
        <f>SUM(I39:I41)</f>
        <v>0</v>
      </c>
    </row>
    <row r="39" spans="1:10" s="1" customFormat="1" ht="17.25" customHeight="1" x14ac:dyDescent="0.2">
      <c r="A39" s="31"/>
      <c r="B39" s="32"/>
      <c r="C39" s="253" t="s">
        <v>107</v>
      </c>
      <c r="D39" s="134" t="s">
        <v>85</v>
      </c>
      <c r="E39" s="58" t="s">
        <v>70</v>
      </c>
      <c r="F39" s="21" t="s">
        <v>70</v>
      </c>
      <c r="G39" s="21" t="s">
        <v>70</v>
      </c>
      <c r="H39" s="22" t="s">
        <v>70</v>
      </c>
      <c r="I39" s="269">
        <f>'3-pIGHP'!F87</f>
        <v>0</v>
      </c>
      <c r="J39" s="375"/>
    </row>
    <row r="40" spans="1:10" ht="17.25" customHeight="1" x14ac:dyDescent="0.2">
      <c r="A40" s="25"/>
      <c r="B40" s="27"/>
      <c r="C40" s="251" t="s">
        <v>108</v>
      </c>
      <c r="D40" s="133" t="s">
        <v>86</v>
      </c>
      <c r="E40" s="86"/>
      <c r="F40" s="50"/>
      <c r="G40" s="50"/>
      <c r="H40" s="87"/>
      <c r="I40" s="81">
        <f t="shared" ref="I40:I48" si="3">ROUND(($E$5*E40)+($F$5*F40)+($G$5*G40)+($H$5*H40),2)</f>
        <v>0</v>
      </c>
    </row>
    <row r="41" spans="1:10" ht="17.25" customHeight="1" x14ac:dyDescent="0.2">
      <c r="A41" s="25"/>
      <c r="B41" s="27"/>
      <c r="C41" s="251" t="s">
        <v>109</v>
      </c>
      <c r="D41" s="133" t="s">
        <v>13</v>
      </c>
      <c r="E41" s="86"/>
      <c r="F41" s="50"/>
      <c r="G41" s="50"/>
      <c r="H41" s="87"/>
      <c r="I41" s="81">
        <f t="shared" si="3"/>
        <v>0</v>
      </c>
    </row>
    <row r="42" spans="1:10" ht="17.25" customHeight="1" x14ac:dyDescent="0.2">
      <c r="A42" s="25"/>
      <c r="B42" s="252" t="s">
        <v>110</v>
      </c>
      <c r="C42" s="26"/>
      <c r="D42" s="133" t="s">
        <v>87</v>
      </c>
      <c r="E42" s="58" t="s">
        <v>70</v>
      </c>
      <c r="F42" s="21" t="s">
        <v>70</v>
      </c>
      <c r="G42" s="21" t="s">
        <v>70</v>
      </c>
      <c r="H42" s="22" t="s">
        <v>70</v>
      </c>
      <c r="I42" s="269">
        <f>SUM(I43:I48)</f>
        <v>0</v>
      </c>
    </row>
    <row r="43" spans="1:10" ht="17.25" customHeight="1" x14ac:dyDescent="0.2">
      <c r="A43" s="25"/>
      <c r="B43" s="27"/>
      <c r="C43" s="28" t="s">
        <v>212</v>
      </c>
      <c r="D43" s="133" t="s">
        <v>12</v>
      </c>
      <c r="E43" s="86"/>
      <c r="F43" s="50"/>
      <c r="G43" s="50"/>
      <c r="H43" s="87"/>
      <c r="I43" s="81">
        <f t="shared" si="3"/>
        <v>0</v>
      </c>
    </row>
    <row r="44" spans="1:10" ht="17.25" customHeight="1" x14ac:dyDescent="0.2">
      <c r="A44" s="25"/>
      <c r="B44" s="27"/>
      <c r="C44" s="28" t="s">
        <v>213</v>
      </c>
      <c r="D44" s="133" t="s">
        <v>88</v>
      </c>
      <c r="E44" s="86"/>
      <c r="F44" s="50"/>
      <c r="G44" s="50"/>
      <c r="H44" s="87"/>
      <c r="I44" s="81">
        <f t="shared" si="3"/>
        <v>0</v>
      </c>
    </row>
    <row r="45" spans="1:10" ht="17.25" customHeight="1" x14ac:dyDescent="0.2">
      <c r="A45" s="25"/>
      <c r="B45" s="27"/>
      <c r="C45" s="28" t="s">
        <v>214</v>
      </c>
      <c r="D45" s="133" t="s">
        <v>20</v>
      </c>
      <c r="E45" s="86"/>
      <c r="F45" s="50"/>
      <c r="G45" s="50"/>
      <c r="H45" s="87"/>
      <c r="I45" s="81">
        <f t="shared" si="3"/>
        <v>0</v>
      </c>
    </row>
    <row r="46" spans="1:10" ht="17.25" customHeight="1" x14ac:dyDescent="0.2">
      <c r="A46" s="25"/>
      <c r="B46" s="27"/>
      <c r="C46" s="28" t="s">
        <v>215</v>
      </c>
      <c r="D46" s="133" t="s">
        <v>89</v>
      </c>
      <c r="E46" s="86"/>
      <c r="F46" s="50"/>
      <c r="G46" s="50"/>
      <c r="H46" s="87"/>
      <c r="I46" s="81">
        <f t="shared" ref="I46" si="4">ROUND(($E$5*E46)+($F$5*F46)+($G$5*G46)+($H$5*H46),2)</f>
        <v>0</v>
      </c>
    </row>
    <row r="47" spans="1:10" ht="17.25" customHeight="1" x14ac:dyDescent="0.2">
      <c r="A47" s="25"/>
      <c r="B47" s="27"/>
      <c r="C47" s="28" t="s">
        <v>216</v>
      </c>
      <c r="D47" s="133" t="s">
        <v>218</v>
      </c>
      <c r="E47" s="86"/>
      <c r="F47" s="50"/>
      <c r="G47" s="50"/>
      <c r="H47" s="87"/>
      <c r="I47" s="81">
        <f t="shared" si="3"/>
        <v>0</v>
      </c>
    </row>
    <row r="48" spans="1:10" ht="17.25" customHeight="1" x14ac:dyDescent="0.2">
      <c r="A48" s="25"/>
      <c r="B48" s="27"/>
      <c r="C48" s="30" t="s">
        <v>217</v>
      </c>
      <c r="D48" s="135" t="s">
        <v>90</v>
      </c>
      <c r="E48" s="86"/>
      <c r="F48" s="50"/>
      <c r="G48" s="50"/>
      <c r="H48" s="87"/>
      <c r="I48" s="234">
        <f t="shared" si="3"/>
        <v>0</v>
      </c>
    </row>
    <row r="49" spans="1:10" ht="17.25" customHeight="1" x14ac:dyDescent="0.2">
      <c r="A49" s="254"/>
      <c r="B49" s="252" t="s">
        <v>113</v>
      </c>
      <c r="C49" s="242"/>
      <c r="D49" s="133" t="s">
        <v>91</v>
      </c>
      <c r="E49" s="58" t="s">
        <v>70</v>
      </c>
      <c r="F49" s="21" t="s">
        <v>70</v>
      </c>
      <c r="G49" s="21" t="s">
        <v>70</v>
      </c>
      <c r="H49" s="22" t="s">
        <v>70</v>
      </c>
      <c r="I49" s="264">
        <f>SUM(I50:I55)</f>
        <v>0</v>
      </c>
    </row>
    <row r="50" spans="1:10" ht="17.25" customHeight="1" x14ac:dyDescent="0.2">
      <c r="A50" s="25"/>
      <c r="B50" s="256"/>
      <c r="C50" s="255" t="s">
        <v>204</v>
      </c>
      <c r="D50" s="133" t="s">
        <v>121</v>
      </c>
      <c r="E50" s="58" t="s">
        <v>70</v>
      </c>
      <c r="F50" s="21" t="s">
        <v>70</v>
      </c>
      <c r="G50" s="21" t="s">
        <v>70</v>
      </c>
      <c r="H50" s="22" t="s">
        <v>70</v>
      </c>
      <c r="I50" s="269">
        <f>'2-Geod'!H11</f>
        <v>0</v>
      </c>
      <c r="J50" s="284"/>
    </row>
    <row r="51" spans="1:10" ht="17.25" customHeight="1" x14ac:dyDescent="0.2">
      <c r="A51" s="25"/>
      <c r="B51" s="257"/>
      <c r="C51" s="255" t="s">
        <v>205</v>
      </c>
      <c r="D51" s="133" t="s">
        <v>92</v>
      </c>
      <c r="E51" s="86"/>
      <c r="F51" s="50"/>
      <c r="G51" s="50"/>
      <c r="H51" s="87"/>
      <c r="I51" s="81">
        <f t="shared" ref="I51:I52" si="5">ROUND(($E$5*E51)+($F$5*F51)+($G$5*G51)+($H$5*H51),2)</f>
        <v>0</v>
      </c>
    </row>
    <row r="52" spans="1:10" ht="17.25" customHeight="1" x14ac:dyDescent="0.2">
      <c r="A52" s="25"/>
      <c r="B52" s="257"/>
      <c r="C52" s="255" t="s">
        <v>206</v>
      </c>
      <c r="D52" s="133" t="s">
        <v>122</v>
      </c>
      <c r="E52" s="86"/>
      <c r="F52" s="50"/>
      <c r="G52" s="50"/>
      <c r="H52" s="87"/>
      <c r="I52" s="81">
        <f t="shared" si="5"/>
        <v>0</v>
      </c>
    </row>
    <row r="53" spans="1:10" ht="17.25" customHeight="1" x14ac:dyDescent="0.2">
      <c r="A53" s="25"/>
      <c r="B53" s="257"/>
      <c r="C53" s="255" t="s">
        <v>207</v>
      </c>
      <c r="D53" s="133" t="s">
        <v>93</v>
      </c>
      <c r="E53" s="86"/>
      <c r="F53" s="50"/>
      <c r="G53" s="50"/>
      <c r="H53" s="87"/>
      <c r="I53" s="81">
        <f t="shared" ref="I53:I55" si="6">ROUND(($E$5*E53)+($F$5*F53)+($G$5*G53)+($H$5*H53),2)</f>
        <v>0</v>
      </c>
    </row>
    <row r="54" spans="1:10" ht="17.25" customHeight="1" x14ac:dyDescent="0.2">
      <c r="A54" s="25"/>
      <c r="B54" s="257"/>
      <c r="C54" s="229" t="s">
        <v>208</v>
      </c>
      <c r="D54" s="135" t="s">
        <v>209</v>
      </c>
      <c r="E54" s="86"/>
      <c r="F54" s="50"/>
      <c r="G54" s="50"/>
      <c r="H54" s="87"/>
      <c r="I54" s="81">
        <f t="shared" si="6"/>
        <v>0</v>
      </c>
    </row>
    <row r="55" spans="1:10" ht="17.25" customHeight="1" thickBot="1" x14ac:dyDescent="0.25">
      <c r="A55" s="25"/>
      <c r="B55" s="258"/>
      <c r="C55" s="259" t="s">
        <v>210</v>
      </c>
      <c r="D55" s="136" t="s">
        <v>211</v>
      </c>
      <c r="E55" s="91"/>
      <c r="F55" s="92"/>
      <c r="G55" s="92"/>
      <c r="H55" s="93"/>
      <c r="I55" s="81">
        <f t="shared" si="6"/>
        <v>0</v>
      </c>
    </row>
    <row r="56" spans="1:10" s="3" customFormat="1" ht="17.25" customHeight="1" x14ac:dyDescent="0.2">
      <c r="A56" s="33"/>
      <c r="B56" s="34"/>
      <c r="C56" s="35"/>
      <c r="D56" s="52" t="s">
        <v>2</v>
      </c>
      <c r="E56" s="12"/>
      <c r="F56" s="12"/>
      <c r="G56" s="12"/>
      <c r="H56" s="12"/>
      <c r="I56" s="13">
        <f>I7+I8+I13+I14+I21</f>
        <v>0</v>
      </c>
    </row>
    <row r="57" spans="1:10" s="3" customFormat="1" ht="17.25" customHeight="1" x14ac:dyDescent="0.2">
      <c r="A57" s="36"/>
      <c r="B57" s="37"/>
      <c r="C57" s="38"/>
      <c r="D57" s="53" t="s">
        <v>189</v>
      </c>
      <c r="E57" s="14"/>
      <c r="F57" s="4"/>
      <c r="G57" s="4"/>
      <c r="H57" s="4"/>
      <c r="I57" s="15">
        <f>I56*0.23</f>
        <v>0</v>
      </c>
    </row>
    <row r="58" spans="1:10" s="3" customFormat="1" ht="17.25" customHeight="1" thickBot="1" x14ac:dyDescent="0.25">
      <c r="A58" s="39"/>
      <c r="B58" s="40"/>
      <c r="C58" s="41"/>
      <c r="D58" s="54" t="s">
        <v>3</v>
      </c>
      <c r="E58" s="16"/>
      <c r="F58" s="16"/>
      <c r="G58" s="16"/>
      <c r="H58" s="16"/>
      <c r="I58" s="17">
        <f>I56+I57</f>
        <v>0</v>
      </c>
    </row>
    <row r="60" spans="1:10" x14ac:dyDescent="0.2">
      <c r="A60" s="99" t="s">
        <v>14</v>
      </c>
    </row>
    <row r="61" spans="1:10" x14ac:dyDescent="0.2">
      <c r="A61" s="99" t="s">
        <v>15</v>
      </c>
    </row>
    <row r="62" spans="1:10" x14ac:dyDescent="0.2">
      <c r="A62" s="99" t="s">
        <v>16</v>
      </c>
    </row>
    <row r="64" spans="1:10" x14ac:dyDescent="0.2">
      <c r="A64" s="561"/>
      <c r="B64" s="561"/>
      <c r="C64" s="561"/>
      <c r="D64" s="561"/>
      <c r="E64" s="561"/>
      <c r="F64" s="561"/>
      <c r="G64" s="561"/>
      <c r="H64" s="561"/>
      <c r="I64" s="561"/>
    </row>
    <row r="65" spans="1:9" x14ac:dyDescent="0.2">
      <c r="A65" s="561"/>
      <c r="B65" s="561"/>
      <c r="C65" s="561"/>
      <c r="D65" s="561"/>
      <c r="E65" s="561"/>
      <c r="F65" s="561"/>
      <c r="G65" s="561"/>
      <c r="H65" s="561"/>
      <c r="I65" s="561"/>
    </row>
    <row r="66" spans="1:9" ht="14.25" x14ac:dyDescent="0.2">
      <c r="A66" s="562" t="s">
        <v>181</v>
      </c>
      <c r="B66" s="563"/>
      <c r="C66" s="561"/>
      <c r="D66" s="561"/>
      <c r="E66" s="561"/>
      <c r="F66" s="561"/>
      <c r="G66" s="561"/>
      <c r="H66" s="561"/>
      <c r="I66" s="561"/>
    </row>
    <row r="67" spans="1:9" ht="12.75" x14ac:dyDescent="0.2">
      <c r="A67" s="561"/>
      <c r="B67" s="561"/>
      <c r="C67" s="561"/>
      <c r="D67" s="561"/>
      <c r="E67" s="561"/>
      <c r="F67" s="561"/>
      <c r="G67" s="564" t="s">
        <v>219</v>
      </c>
      <c r="H67" s="564"/>
      <c r="I67" s="564"/>
    </row>
    <row r="68" spans="1:9" ht="12.75" x14ac:dyDescent="0.2">
      <c r="A68" s="561"/>
      <c r="B68" s="561"/>
      <c r="C68" s="561"/>
      <c r="D68" s="561"/>
      <c r="E68" s="561"/>
      <c r="F68" s="561"/>
      <c r="G68" s="565" t="s">
        <v>220</v>
      </c>
      <c r="H68" s="565"/>
      <c r="I68" s="565"/>
    </row>
    <row r="69" spans="1:9" x14ac:dyDescent="0.2">
      <c r="A69" s="561"/>
      <c r="B69" s="561"/>
      <c r="C69" s="561"/>
      <c r="D69" s="561"/>
      <c r="E69" s="561"/>
      <c r="F69" s="561"/>
      <c r="G69" s="561"/>
      <c r="H69" s="561"/>
      <c r="I69" s="561"/>
    </row>
  </sheetData>
  <sheetProtection algorithmName="SHA-512" hashValue="nKXhdn+I5OaXunQaP4WmePwQazKm9ZXJ5k0JdSb1knKCE9rYLGxX4kLYFkJDvQe8ctasvSkEuprn22aks4vNlQ==" saltValue="jT42M7ZChg8AN4dFsntr7Q==" spinCount="100000" sheet="1" objects="1" scenarios="1"/>
  <mergeCells count="9">
    <mergeCell ref="G68:I68"/>
    <mergeCell ref="A1:B1"/>
    <mergeCell ref="A2:D2"/>
    <mergeCell ref="E2:H2"/>
    <mergeCell ref="A3:D3"/>
    <mergeCell ref="I4:I6"/>
    <mergeCell ref="A5:D5"/>
    <mergeCell ref="E6:H6"/>
    <mergeCell ref="G67:I67"/>
  </mergeCells>
  <printOptions horizontalCentered="1"/>
  <pageMargins left="0.59055118110236227" right="0.59055118110236227" top="0.59055118110236227" bottom="0.59055118110236227" header="0" footer="0"/>
  <pageSetup paperSize="9" scale="69" orientation="portrait" r:id="rId1"/>
  <ignoredErrors>
    <ignoredError sqref="I24 I8:I9 I10 I14 I4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1"/>
  <sheetViews>
    <sheetView showGridLines="0" view="pageLayout" topLeftCell="A9" zoomScaleNormal="100" workbookViewId="0">
      <selection activeCell="G12" sqref="G12:G17"/>
    </sheetView>
  </sheetViews>
  <sheetFormatPr defaultRowHeight="12.75" x14ac:dyDescent="0.2"/>
  <cols>
    <col min="1" max="3" width="4.7109375" style="141" customWidth="1"/>
    <col min="4" max="4" width="60.7109375" style="141" customWidth="1"/>
    <col min="5" max="8" width="13.7109375" style="141" customWidth="1"/>
    <col min="9" max="246" width="9.140625" style="141"/>
    <col min="247" max="248" width="4.7109375" style="141" customWidth="1"/>
    <col min="249" max="249" width="45.7109375" style="141" customWidth="1"/>
    <col min="250" max="253" width="13.7109375" style="141" customWidth="1"/>
    <col min="254" max="254" width="19.7109375" style="141" customWidth="1"/>
    <col min="255" max="502" width="9.140625" style="141"/>
    <col min="503" max="504" width="4.7109375" style="141" customWidth="1"/>
    <col min="505" max="505" width="45.7109375" style="141" customWidth="1"/>
    <col min="506" max="509" width="13.7109375" style="141" customWidth="1"/>
    <col min="510" max="510" width="19.7109375" style="141" customWidth="1"/>
    <col min="511" max="758" width="9.140625" style="141"/>
    <col min="759" max="760" width="4.7109375" style="141" customWidth="1"/>
    <col min="761" max="761" width="45.7109375" style="141" customWidth="1"/>
    <col min="762" max="765" width="13.7109375" style="141" customWidth="1"/>
    <col min="766" max="766" width="19.7109375" style="141" customWidth="1"/>
    <col min="767" max="1014" width="9.140625" style="141"/>
    <col min="1015" max="1016" width="4.7109375" style="141" customWidth="1"/>
    <col min="1017" max="1017" width="45.7109375" style="141" customWidth="1"/>
    <col min="1018" max="1021" width="13.7109375" style="141" customWidth="1"/>
    <col min="1022" max="1022" width="19.7109375" style="141" customWidth="1"/>
    <col min="1023" max="1270" width="9.140625" style="141"/>
    <col min="1271" max="1272" width="4.7109375" style="141" customWidth="1"/>
    <col min="1273" max="1273" width="45.7109375" style="141" customWidth="1"/>
    <col min="1274" max="1277" width="13.7109375" style="141" customWidth="1"/>
    <col min="1278" max="1278" width="19.7109375" style="141" customWidth="1"/>
    <col min="1279" max="1526" width="9.140625" style="141"/>
    <col min="1527" max="1528" width="4.7109375" style="141" customWidth="1"/>
    <col min="1529" max="1529" width="45.7109375" style="141" customWidth="1"/>
    <col min="1530" max="1533" width="13.7109375" style="141" customWidth="1"/>
    <col min="1534" max="1534" width="19.7109375" style="141" customWidth="1"/>
    <col min="1535" max="1782" width="9.140625" style="141"/>
    <col min="1783" max="1784" width="4.7109375" style="141" customWidth="1"/>
    <col min="1785" max="1785" width="45.7109375" style="141" customWidth="1"/>
    <col min="1786" max="1789" width="13.7109375" style="141" customWidth="1"/>
    <col min="1790" max="1790" width="19.7109375" style="141" customWidth="1"/>
    <col min="1791" max="2038" width="9.140625" style="141"/>
    <col min="2039" max="2040" width="4.7109375" style="141" customWidth="1"/>
    <col min="2041" max="2041" width="45.7109375" style="141" customWidth="1"/>
    <col min="2042" max="2045" width="13.7109375" style="141" customWidth="1"/>
    <col min="2046" max="2046" width="19.7109375" style="141" customWidth="1"/>
    <col min="2047" max="2294" width="9.140625" style="141"/>
    <col min="2295" max="2296" width="4.7109375" style="141" customWidth="1"/>
    <col min="2297" max="2297" width="45.7109375" style="141" customWidth="1"/>
    <col min="2298" max="2301" width="13.7109375" style="141" customWidth="1"/>
    <col min="2302" max="2302" width="19.7109375" style="141" customWidth="1"/>
    <col min="2303" max="2550" width="9.140625" style="141"/>
    <col min="2551" max="2552" width="4.7109375" style="141" customWidth="1"/>
    <col min="2553" max="2553" width="45.7109375" style="141" customWidth="1"/>
    <col min="2554" max="2557" width="13.7109375" style="141" customWidth="1"/>
    <col min="2558" max="2558" width="19.7109375" style="141" customWidth="1"/>
    <col min="2559" max="2806" width="9.140625" style="141"/>
    <col min="2807" max="2808" width="4.7109375" style="141" customWidth="1"/>
    <col min="2809" max="2809" width="45.7109375" style="141" customWidth="1"/>
    <col min="2810" max="2813" width="13.7109375" style="141" customWidth="1"/>
    <col min="2814" max="2814" width="19.7109375" style="141" customWidth="1"/>
    <col min="2815" max="3062" width="9.140625" style="141"/>
    <col min="3063" max="3064" width="4.7109375" style="141" customWidth="1"/>
    <col min="3065" max="3065" width="45.7109375" style="141" customWidth="1"/>
    <col min="3066" max="3069" width="13.7109375" style="141" customWidth="1"/>
    <col min="3070" max="3070" width="19.7109375" style="141" customWidth="1"/>
    <col min="3071" max="3318" width="9.140625" style="141"/>
    <col min="3319" max="3320" width="4.7109375" style="141" customWidth="1"/>
    <col min="3321" max="3321" width="45.7109375" style="141" customWidth="1"/>
    <col min="3322" max="3325" width="13.7109375" style="141" customWidth="1"/>
    <col min="3326" max="3326" width="19.7109375" style="141" customWidth="1"/>
    <col min="3327" max="3574" width="9.140625" style="141"/>
    <col min="3575" max="3576" width="4.7109375" style="141" customWidth="1"/>
    <col min="3577" max="3577" width="45.7109375" style="141" customWidth="1"/>
    <col min="3578" max="3581" width="13.7109375" style="141" customWidth="1"/>
    <col min="3582" max="3582" width="19.7109375" style="141" customWidth="1"/>
    <col min="3583" max="3830" width="9.140625" style="141"/>
    <col min="3831" max="3832" width="4.7109375" style="141" customWidth="1"/>
    <col min="3833" max="3833" width="45.7109375" style="141" customWidth="1"/>
    <col min="3834" max="3837" width="13.7109375" style="141" customWidth="1"/>
    <col min="3838" max="3838" width="19.7109375" style="141" customWidth="1"/>
    <col min="3839" max="4086" width="9.140625" style="141"/>
    <col min="4087" max="4088" width="4.7109375" style="141" customWidth="1"/>
    <col min="4089" max="4089" width="45.7109375" style="141" customWidth="1"/>
    <col min="4090" max="4093" width="13.7109375" style="141" customWidth="1"/>
    <col min="4094" max="4094" width="19.7109375" style="141" customWidth="1"/>
    <col min="4095" max="4342" width="9.140625" style="141"/>
    <col min="4343" max="4344" width="4.7109375" style="141" customWidth="1"/>
    <col min="4345" max="4345" width="45.7109375" style="141" customWidth="1"/>
    <col min="4346" max="4349" width="13.7109375" style="141" customWidth="1"/>
    <col min="4350" max="4350" width="19.7109375" style="141" customWidth="1"/>
    <col min="4351" max="4598" width="9.140625" style="141"/>
    <col min="4599" max="4600" width="4.7109375" style="141" customWidth="1"/>
    <col min="4601" max="4601" width="45.7109375" style="141" customWidth="1"/>
    <col min="4602" max="4605" width="13.7109375" style="141" customWidth="1"/>
    <col min="4606" max="4606" width="19.7109375" style="141" customWidth="1"/>
    <col min="4607" max="4854" width="9.140625" style="141"/>
    <col min="4855" max="4856" width="4.7109375" style="141" customWidth="1"/>
    <col min="4857" max="4857" width="45.7109375" style="141" customWidth="1"/>
    <col min="4858" max="4861" width="13.7109375" style="141" customWidth="1"/>
    <col min="4862" max="4862" width="19.7109375" style="141" customWidth="1"/>
    <col min="4863" max="5110" width="9.140625" style="141"/>
    <col min="5111" max="5112" width="4.7109375" style="141" customWidth="1"/>
    <col min="5113" max="5113" width="45.7109375" style="141" customWidth="1"/>
    <col min="5114" max="5117" width="13.7109375" style="141" customWidth="1"/>
    <col min="5118" max="5118" width="19.7109375" style="141" customWidth="1"/>
    <col min="5119" max="5366" width="9.140625" style="141"/>
    <col min="5367" max="5368" width="4.7109375" style="141" customWidth="1"/>
    <col min="5369" max="5369" width="45.7109375" style="141" customWidth="1"/>
    <col min="5370" max="5373" width="13.7109375" style="141" customWidth="1"/>
    <col min="5374" max="5374" width="19.7109375" style="141" customWidth="1"/>
    <col min="5375" max="5622" width="9.140625" style="141"/>
    <col min="5623" max="5624" width="4.7109375" style="141" customWidth="1"/>
    <col min="5625" max="5625" width="45.7109375" style="141" customWidth="1"/>
    <col min="5626" max="5629" width="13.7109375" style="141" customWidth="1"/>
    <col min="5630" max="5630" width="19.7109375" style="141" customWidth="1"/>
    <col min="5631" max="5878" width="9.140625" style="141"/>
    <col min="5879" max="5880" width="4.7109375" style="141" customWidth="1"/>
    <col min="5881" max="5881" width="45.7109375" style="141" customWidth="1"/>
    <col min="5882" max="5885" width="13.7109375" style="141" customWidth="1"/>
    <col min="5886" max="5886" width="19.7109375" style="141" customWidth="1"/>
    <col min="5887" max="6134" width="9.140625" style="141"/>
    <col min="6135" max="6136" width="4.7109375" style="141" customWidth="1"/>
    <col min="6137" max="6137" width="45.7109375" style="141" customWidth="1"/>
    <col min="6138" max="6141" width="13.7109375" style="141" customWidth="1"/>
    <col min="6142" max="6142" width="19.7109375" style="141" customWidth="1"/>
    <col min="6143" max="6390" width="9.140625" style="141"/>
    <col min="6391" max="6392" width="4.7109375" style="141" customWidth="1"/>
    <col min="6393" max="6393" width="45.7109375" style="141" customWidth="1"/>
    <col min="6394" max="6397" width="13.7109375" style="141" customWidth="1"/>
    <col min="6398" max="6398" width="19.7109375" style="141" customWidth="1"/>
    <col min="6399" max="6646" width="9.140625" style="141"/>
    <col min="6647" max="6648" width="4.7109375" style="141" customWidth="1"/>
    <col min="6649" max="6649" width="45.7109375" style="141" customWidth="1"/>
    <col min="6650" max="6653" width="13.7109375" style="141" customWidth="1"/>
    <col min="6654" max="6654" width="19.7109375" style="141" customWidth="1"/>
    <col min="6655" max="6902" width="9.140625" style="141"/>
    <col min="6903" max="6904" width="4.7109375" style="141" customWidth="1"/>
    <col min="6905" max="6905" width="45.7109375" style="141" customWidth="1"/>
    <col min="6906" max="6909" width="13.7109375" style="141" customWidth="1"/>
    <col min="6910" max="6910" width="19.7109375" style="141" customWidth="1"/>
    <col min="6911" max="7158" width="9.140625" style="141"/>
    <col min="7159" max="7160" width="4.7109375" style="141" customWidth="1"/>
    <col min="7161" max="7161" width="45.7109375" style="141" customWidth="1"/>
    <col min="7162" max="7165" width="13.7109375" style="141" customWidth="1"/>
    <col min="7166" max="7166" width="19.7109375" style="141" customWidth="1"/>
    <col min="7167" max="7414" width="9.140625" style="141"/>
    <col min="7415" max="7416" width="4.7109375" style="141" customWidth="1"/>
    <col min="7417" max="7417" width="45.7109375" style="141" customWidth="1"/>
    <col min="7418" max="7421" width="13.7109375" style="141" customWidth="1"/>
    <col min="7422" max="7422" width="19.7109375" style="141" customWidth="1"/>
    <col min="7423" max="7670" width="9.140625" style="141"/>
    <col min="7671" max="7672" width="4.7109375" style="141" customWidth="1"/>
    <col min="7673" max="7673" width="45.7109375" style="141" customWidth="1"/>
    <col min="7674" max="7677" width="13.7109375" style="141" customWidth="1"/>
    <col min="7678" max="7678" width="19.7109375" style="141" customWidth="1"/>
    <col min="7679" max="7926" width="9.140625" style="141"/>
    <col min="7927" max="7928" width="4.7109375" style="141" customWidth="1"/>
    <col min="7929" max="7929" width="45.7109375" style="141" customWidth="1"/>
    <col min="7930" max="7933" width="13.7109375" style="141" customWidth="1"/>
    <col min="7934" max="7934" width="19.7109375" style="141" customWidth="1"/>
    <col min="7935" max="8182" width="9.140625" style="141"/>
    <col min="8183" max="8184" width="4.7109375" style="141" customWidth="1"/>
    <col min="8185" max="8185" width="45.7109375" style="141" customWidth="1"/>
    <col min="8186" max="8189" width="13.7109375" style="141" customWidth="1"/>
    <col min="8190" max="8190" width="19.7109375" style="141" customWidth="1"/>
    <col min="8191" max="8438" width="9.140625" style="141"/>
    <col min="8439" max="8440" width="4.7109375" style="141" customWidth="1"/>
    <col min="8441" max="8441" width="45.7109375" style="141" customWidth="1"/>
    <col min="8442" max="8445" width="13.7109375" style="141" customWidth="1"/>
    <col min="8446" max="8446" width="19.7109375" style="141" customWidth="1"/>
    <col min="8447" max="8694" width="9.140625" style="141"/>
    <col min="8695" max="8696" width="4.7109375" style="141" customWidth="1"/>
    <col min="8697" max="8697" width="45.7109375" style="141" customWidth="1"/>
    <col min="8698" max="8701" width="13.7109375" style="141" customWidth="1"/>
    <col min="8702" max="8702" width="19.7109375" style="141" customWidth="1"/>
    <col min="8703" max="8950" width="9.140625" style="141"/>
    <col min="8951" max="8952" width="4.7109375" style="141" customWidth="1"/>
    <col min="8953" max="8953" width="45.7109375" style="141" customWidth="1"/>
    <col min="8954" max="8957" width="13.7109375" style="141" customWidth="1"/>
    <col min="8958" max="8958" width="19.7109375" style="141" customWidth="1"/>
    <col min="8959" max="9206" width="9.140625" style="141"/>
    <col min="9207" max="9208" width="4.7109375" style="141" customWidth="1"/>
    <col min="9209" max="9209" width="45.7109375" style="141" customWidth="1"/>
    <col min="9210" max="9213" width="13.7109375" style="141" customWidth="1"/>
    <col min="9214" max="9214" width="19.7109375" style="141" customWidth="1"/>
    <col min="9215" max="9462" width="9.140625" style="141"/>
    <col min="9463" max="9464" width="4.7109375" style="141" customWidth="1"/>
    <col min="9465" max="9465" width="45.7109375" style="141" customWidth="1"/>
    <col min="9466" max="9469" width="13.7109375" style="141" customWidth="1"/>
    <col min="9470" max="9470" width="19.7109375" style="141" customWidth="1"/>
    <col min="9471" max="9718" width="9.140625" style="141"/>
    <col min="9719" max="9720" width="4.7109375" style="141" customWidth="1"/>
    <col min="9721" max="9721" width="45.7109375" style="141" customWidth="1"/>
    <col min="9722" max="9725" width="13.7109375" style="141" customWidth="1"/>
    <col min="9726" max="9726" width="19.7109375" style="141" customWidth="1"/>
    <col min="9727" max="9974" width="9.140625" style="141"/>
    <col min="9975" max="9976" width="4.7109375" style="141" customWidth="1"/>
    <col min="9977" max="9977" width="45.7109375" style="141" customWidth="1"/>
    <col min="9978" max="9981" width="13.7109375" style="141" customWidth="1"/>
    <col min="9982" max="9982" width="19.7109375" style="141" customWidth="1"/>
    <col min="9983" max="10230" width="9.140625" style="141"/>
    <col min="10231" max="10232" width="4.7109375" style="141" customWidth="1"/>
    <col min="10233" max="10233" width="45.7109375" style="141" customWidth="1"/>
    <col min="10234" max="10237" width="13.7109375" style="141" customWidth="1"/>
    <col min="10238" max="10238" width="19.7109375" style="141" customWidth="1"/>
    <col min="10239" max="10486" width="9.140625" style="141"/>
    <col min="10487" max="10488" width="4.7109375" style="141" customWidth="1"/>
    <col min="10489" max="10489" width="45.7109375" style="141" customWidth="1"/>
    <col min="10490" max="10493" width="13.7109375" style="141" customWidth="1"/>
    <col min="10494" max="10494" width="19.7109375" style="141" customWidth="1"/>
    <col min="10495" max="10742" width="9.140625" style="141"/>
    <col min="10743" max="10744" width="4.7109375" style="141" customWidth="1"/>
    <col min="10745" max="10745" width="45.7109375" style="141" customWidth="1"/>
    <col min="10746" max="10749" width="13.7109375" style="141" customWidth="1"/>
    <col min="10750" max="10750" width="19.7109375" style="141" customWidth="1"/>
    <col min="10751" max="10998" width="9.140625" style="141"/>
    <col min="10999" max="11000" width="4.7109375" style="141" customWidth="1"/>
    <col min="11001" max="11001" width="45.7109375" style="141" customWidth="1"/>
    <col min="11002" max="11005" width="13.7109375" style="141" customWidth="1"/>
    <col min="11006" max="11006" width="19.7109375" style="141" customWidth="1"/>
    <col min="11007" max="11254" width="9.140625" style="141"/>
    <col min="11255" max="11256" width="4.7109375" style="141" customWidth="1"/>
    <col min="11257" max="11257" width="45.7109375" style="141" customWidth="1"/>
    <col min="11258" max="11261" width="13.7109375" style="141" customWidth="1"/>
    <col min="11262" max="11262" width="19.7109375" style="141" customWidth="1"/>
    <col min="11263" max="11510" width="9.140625" style="141"/>
    <col min="11511" max="11512" width="4.7109375" style="141" customWidth="1"/>
    <col min="11513" max="11513" width="45.7109375" style="141" customWidth="1"/>
    <col min="11514" max="11517" width="13.7109375" style="141" customWidth="1"/>
    <col min="11518" max="11518" width="19.7109375" style="141" customWidth="1"/>
    <col min="11519" max="11766" width="9.140625" style="141"/>
    <col min="11767" max="11768" width="4.7109375" style="141" customWidth="1"/>
    <col min="11769" max="11769" width="45.7109375" style="141" customWidth="1"/>
    <col min="11770" max="11773" width="13.7109375" style="141" customWidth="1"/>
    <col min="11774" max="11774" width="19.7109375" style="141" customWidth="1"/>
    <col min="11775" max="12022" width="9.140625" style="141"/>
    <col min="12023" max="12024" width="4.7109375" style="141" customWidth="1"/>
    <col min="12025" max="12025" width="45.7109375" style="141" customWidth="1"/>
    <col min="12026" max="12029" width="13.7109375" style="141" customWidth="1"/>
    <col min="12030" max="12030" width="19.7109375" style="141" customWidth="1"/>
    <col min="12031" max="12278" width="9.140625" style="141"/>
    <col min="12279" max="12280" width="4.7109375" style="141" customWidth="1"/>
    <col min="12281" max="12281" width="45.7109375" style="141" customWidth="1"/>
    <col min="12282" max="12285" width="13.7109375" style="141" customWidth="1"/>
    <col min="12286" max="12286" width="19.7109375" style="141" customWidth="1"/>
    <col min="12287" max="12534" width="9.140625" style="141"/>
    <col min="12535" max="12536" width="4.7109375" style="141" customWidth="1"/>
    <col min="12537" max="12537" width="45.7109375" style="141" customWidth="1"/>
    <col min="12538" max="12541" width="13.7109375" style="141" customWidth="1"/>
    <col min="12542" max="12542" width="19.7109375" style="141" customWidth="1"/>
    <col min="12543" max="12790" width="9.140625" style="141"/>
    <col min="12791" max="12792" width="4.7109375" style="141" customWidth="1"/>
    <col min="12793" max="12793" width="45.7109375" style="141" customWidth="1"/>
    <col min="12794" max="12797" width="13.7109375" style="141" customWidth="1"/>
    <col min="12798" max="12798" width="19.7109375" style="141" customWidth="1"/>
    <col min="12799" max="13046" width="9.140625" style="141"/>
    <col min="13047" max="13048" width="4.7109375" style="141" customWidth="1"/>
    <col min="13049" max="13049" width="45.7109375" style="141" customWidth="1"/>
    <col min="13050" max="13053" width="13.7109375" style="141" customWidth="1"/>
    <col min="13054" max="13054" width="19.7109375" style="141" customWidth="1"/>
    <col min="13055" max="13302" width="9.140625" style="141"/>
    <col min="13303" max="13304" width="4.7109375" style="141" customWidth="1"/>
    <col min="13305" max="13305" width="45.7109375" style="141" customWidth="1"/>
    <col min="13306" max="13309" width="13.7109375" style="141" customWidth="1"/>
    <col min="13310" max="13310" width="19.7109375" style="141" customWidth="1"/>
    <col min="13311" max="13558" width="9.140625" style="141"/>
    <col min="13559" max="13560" width="4.7109375" style="141" customWidth="1"/>
    <col min="13561" max="13561" width="45.7109375" style="141" customWidth="1"/>
    <col min="13562" max="13565" width="13.7109375" style="141" customWidth="1"/>
    <col min="13566" max="13566" width="19.7109375" style="141" customWidth="1"/>
    <col min="13567" max="13814" width="9.140625" style="141"/>
    <col min="13815" max="13816" width="4.7109375" style="141" customWidth="1"/>
    <col min="13817" max="13817" width="45.7109375" style="141" customWidth="1"/>
    <col min="13818" max="13821" width="13.7109375" style="141" customWidth="1"/>
    <col min="13822" max="13822" width="19.7109375" style="141" customWidth="1"/>
    <col min="13823" max="14070" width="9.140625" style="141"/>
    <col min="14071" max="14072" width="4.7109375" style="141" customWidth="1"/>
    <col min="14073" max="14073" width="45.7109375" style="141" customWidth="1"/>
    <col min="14074" max="14077" width="13.7109375" style="141" customWidth="1"/>
    <col min="14078" max="14078" width="19.7109375" style="141" customWidth="1"/>
    <col min="14079" max="14326" width="9.140625" style="141"/>
    <col min="14327" max="14328" width="4.7109375" style="141" customWidth="1"/>
    <col min="14329" max="14329" width="45.7109375" style="141" customWidth="1"/>
    <col min="14330" max="14333" width="13.7109375" style="141" customWidth="1"/>
    <col min="14334" max="14334" width="19.7109375" style="141" customWidth="1"/>
    <col min="14335" max="14582" width="9.140625" style="141"/>
    <col min="14583" max="14584" width="4.7109375" style="141" customWidth="1"/>
    <col min="14585" max="14585" width="45.7109375" style="141" customWidth="1"/>
    <col min="14586" max="14589" width="13.7109375" style="141" customWidth="1"/>
    <col min="14590" max="14590" width="19.7109375" style="141" customWidth="1"/>
    <col min="14591" max="14838" width="9.140625" style="141"/>
    <col min="14839" max="14840" width="4.7109375" style="141" customWidth="1"/>
    <col min="14841" max="14841" width="45.7109375" style="141" customWidth="1"/>
    <col min="14842" max="14845" width="13.7109375" style="141" customWidth="1"/>
    <col min="14846" max="14846" width="19.7109375" style="141" customWidth="1"/>
    <col min="14847" max="15094" width="9.140625" style="141"/>
    <col min="15095" max="15096" width="4.7109375" style="141" customWidth="1"/>
    <col min="15097" max="15097" width="45.7109375" style="141" customWidth="1"/>
    <col min="15098" max="15101" width="13.7109375" style="141" customWidth="1"/>
    <col min="15102" max="15102" width="19.7109375" style="141" customWidth="1"/>
    <col min="15103" max="15350" width="9.140625" style="141"/>
    <col min="15351" max="15352" width="4.7109375" style="141" customWidth="1"/>
    <col min="15353" max="15353" width="45.7109375" style="141" customWidth="1"/>
    <col min="15354" max="15357" width="13.7109375" style="141" customWidth="1"/>
    <col min="15358" max="15358" width="19.7109375" style="141" customWidth="1"/>
    <col min="15359" max="15606" width="9.140625" style="141"/>
    <col min="15607" max="15608" width="4.7109375" style="141" customWidth="1"/>
    <col min="15609" max="15609" width="45.7109375" style="141" customWidth="1"/>
    <col min="15610" max="15613" width="13.7109375" style="141" customWidth="1"/>
    <col min="15614" max="15614" width="19.7109375" style="141" customWidth="1"/>
    <col min="15615" max="15862" width="9.140625" style="141"/>
    <col min="15863" max="15864" width="4.7109375" style="141" customWidth="1"/>
    <col min="15865" max="15865" width="45.7109375" style="141" customWidth="1"/>
    <col min="15866" max="15869" width="13.7109375" style="141" customWidth="1"/>
    <col min="15870" max="15870" width="19.7109375" style="141" customWidth="1"/>
    <col min="15871" max="16118" width="9.140625" style="141"/>
    <col min="16119" max="16120" width="4.7109375" style="141" customWidth="1"/>
    <col min="16121" max="16121" width="45.7109375" style="141" customWidth="1"/>
    <col min="16122" max="16125" width="13.7109375" style="141" customWidth="1"/>
    <col min="16126" max="16126" width="19.7109375" style="141" customWidth="1"/>
    <col min="16127" max="16384" width="9.140625" style="141"/>
  </cols>
  <sheetData>
    <row r="1" spans="1:11" s="142" customFormat="1" ht="17.25" customHeight="1" x14ac:dyDescent="0.25">
      <c r="A1" s="486" t="s">
        <v>4</v>
      </c>
      <c r="B1" s="486"/>
      <c r="C1" s="138"/>
      <c r="D1" s="224" t="s">
        <v>222</v>
      </c>
      <c r="E1" s="139"/>
      <c r="F1" s="140"/>
      <c r="G1" s="140"/>
      <c r="H1" s="2" t="s">
        <v>309</v>
      </c>
      <c r="I1" s="141"/>
      <c r="J1" s="141"/>
      <c r="K1" s="141"/>
    </row>
    <row r="2" spans="1:11" ht="17.25" customHeight="1" x14ac:dyDescent="0.2">
      <c r="A2" s="501" t="s">
        <v>223</v>
      </c>
      <c r="B2" s="502"/>
      <c r="C2" s="502"/>
      <c r="D2" s="502"/>
      <c r="E2" s="503" t="s">
        <v>71</v>
      </c>
      <c r="F2" s="504"/>
      <c r="G2" s="504"/>
      <c r="H2" s="143"/>
    </row>
    <row r="3" spans="1:11" s="137" customFormat="1" ht="15.75" thickBot="1" x14ac:dyDescent="0.25">
      <c r="A3" s="505"/>
      <c r="B3" s="506"/>
      <c r="C3" s="506"/>
      <c r="D3" s="506"/>
      <c r="E3" s="471"/>
      <c r="F3" s="472"/>
      <c r="G3" s="472"/>
      <c r="H3" s="472"/>
      <c r="I3" s="142"/>
      <c r="J3" s="142"/>
      <c r="K3" s="142"/>
    </row>
    <row r="4" spans="1:11" s="137" customFormat="1" ht="17.25" customHeight="1" x14ac:dyDescent="0.2">
      <c r="A4" s="507" t="s">
        <v>6</v>
      </c>
      <c r="B4" s="508"/>
      <c r="C4" s="508"/>
      <c r="D4" s="509"/>
      <c r="E4" s="513" t="s">
        <v>24</v>
      </c>
      <c r="F4" s="205" t="s">
        <v>94</v>
      </c>
      <c r="G4" s="205" t="s">
        <v>96</v>
      </c>
      <c r="H4" s="490" t="s">
        <v>1</v>
      </c>
      <c r="I4" s="141"/>
      <c r="J4" s="141"/>
      <c r="K4" s="141"/>
    </row>
    <row r="5" spans="1:11" s="137" customFormat="1" ht="17.25" customHeight="1" thickBot="1" x14ac:dyDescent="0.25">
      <c r="A5" s="510"/>
      <c r="B5" s="511"/>
      <c r="C5" s="511"/>
      <c r="D5" s="512"/>
      <c r="E5" s="514"/>
      <c r="F5" s="206" t="s">
        <v>95</v>
      </c>
      <c r="G5" s="207" t="s">
        <v>97</v>
      </c>
      <c r="H5" s="500"/>
    </row>
    <row r="6" spans="1:11" s="137" customFormat="1" ht="17.25" customHeight="1" x14ac:dyDescent="0.2">
      <c r="A6" s="270" t="s">
        <v>106</v>
      </c>
      <c r="B6" s="271"/>
      <c r="C6" s="272"/>
      <c r="D6" s="273" t="s">
        <v>75</v>
      </c>
      <c r="E6" s="274"/>
      <c r="F6" s="275"/>
      <c r="G6" s="276"/>
      <c r="H6" s="277"/>
    </row>
    <row r="7" spans="1:11" s="137" customFormat="1" ht="17.25" customHeight="1" x14ac:dyDescent="0.2">
      <c r="A7" s="208"/>
      <c r="B7" s="278" t="s">
        <v>103</v>
      </c>
      <c r="C7" s="211"/>
      <c r="D7" s="279" t="s">
        <v>224</v>
      </c>
      <c r="E7" s="218" t="s">
        <v>70</v>
      </c>
      <c r="F7" s="21" t="s">
        <v>70</v>
      </c>
      <c r="G7" s="22" t="s">
        <v>70</v>
      </c>
      <c r="H7" s="264">
        <f>SUM(H8:H10)</f>
        <v>0</v>
      </c>
    </row>
    <row r="8" spans="1:11" s="137" customFormat="1" ht="17.25" customHeight="1" x14ac:dyDescent="0.2">
      <c r="A8" s="208"/>
      <c r="B8" s="209"/>
      <c r="C8" s="280" t="s">
        <v>123</v>
      </c>
      <c r="D8" s="210" t="s">
        <v>225</v>
      </c>
      <c r="E8" s="218" t="s">
        <v>128</v>
      </c>
      <c r="F8" s="227">
        <v>180</v>
      </c>
      <c r="G8" s="144"/>
      <c r="H8" s="220">
        <f>ROUND(F8*G8,2)</f>
        <v>0</v>
      </c>
    </row>
    <row r="9" spans="1:11" s="137" customFormat="1" ht="17.25" customHeight="1" x14ac:dyDescent="0.2">
      <c r="A9" s="208"/>
      <c r="B9" s="209"/>
      <c r="C9" s="280" t="s">
        <v>124</v>
      </c>
      <c r="D9" s="210" t="s">
        <v>323</v>
      </c>
      <c r="E9" s="218" t="s">
        <v>177</v>
      </c>
      <c r="F9" s="227">
        <v>360</v>
      </c>
      <c r="G9" s="144"/>
      <c r="H9" s="220">
        <f>ROUND(F9*G9,2)</f>
        <v>0</v>
      </c>
    </row>
    <row r="10" spans="1:11" s="137" customFormat="1" ht="17.25" customHeight="1" x14ac:dyDescent="0.2">
      <c r="A10" s="208"/>
      <c r="B10" s="209"/>
      <c r="C10" s="280" t="s">
        <v>125</v>
      </c>
      <c r="D10" s="210" t="s">
        <v>226</v>
      </c>
      <c r="E10" s="218" t="s">
        <v>25</v>
      </c>
      <c r="F10" s="227">
        <v>780</v>
      </c>
      <c r="G10" s="144"/>
      <c r="H10" s="220">
        <f>ROUND(F10*G10,2)</f>
        <v>0</v>
      </c>
    </row>
    <row r="11" spans="1:11" s="137" customFormat="1" ht="17.25" customHeight="1" x14ac:dyDescent="0.2">
      <c r="A11" s="208"/>
      <c r="B11" s="116" t="s">
        <v>204</v>
      </c>
      <c r="C11" s="211"/>
      <c r="D11" s="210" t="s">
        <v>129</v>
      </c>
      <c r="E11" s="219" t="s">
        <v>70</v>
      </c>
      <c r="F11" s="228" t="s">
        <v>70</v>
      </c>
      <c r="G11" s="282" t="s">
        <v>70</v>
      </c>
      <c r="H11" s="283">
        <f>SUM(H12:H17)</f>
        <v>0</v>
      </c>
    </row>
    <row r="12" spans="1:11" s="137" customFormat="1" ht="17.25" customHeight="1" x14ac:dyDescent="0.2">
      <c r="A12" s="208"/>
      <c r="B12" s="209"/>
      <c r="C12" s="280" t="s">
        <v>227</v>
      </c>
      <c r="D12" s="210" t="s">
        <v>130</v>
      </c>
      <c r="E12" s="218" t="s">
        <v>25</v>
      </c>
      <c r="F12" s="227">
        <v>240</v>
      </c>
      <c r="G12" s="145"/>
      <c r="H12" s="221">
        <f t="shared" ref="H12:H17" si="0">ROUND(F12*G12,2)</f>
        <v>0</v>
      </c>
    </row>
    <row r="13" spans="1:11" s="137" customFormat="1" ht="17.25" customHeight="1" x14ac:dyDescent="0.2">
      <c r="A13" s="208"/>
      <c r="B13" s="209"/>
      <c r="C13" s="280" t="s">
        <v>228</v>
      </c>
      <c r="D13" s="210" t="s">
        <v>178</v>
      </c>
      <c r="E13" s="218" t="s">
        <v>25</v>
      </c>
      <c r="F13" s="227">
        <v>360</v>
      </c>
      <c r="G13" s="145"/>
      <c r="H13" s="221">
        <f t="shared" si="0"/>
        <v>0</v>
      </c>
    </row>
    <row r="14" spans="1:11" s="137" customFormat="1" ht="17.25" customHeight="1" x14ac:dyDescent="0.2">
      <c r="A14" s="208"/>
      <c r="B14" s="209"/>
      <c r="C14" s="280" t="s">
        <v>229</v>
      </c>
      <c r="D14" s="210" t="s">
        <v>131</v>
      </c>
      <c r="E14" s="218" t="s">
        <v>25</v>
      </c>
      <c r="F14" s="227">
        <v>180</v>
      </c>
      <c r="G14" s="145"/>
      <c r="H14" s="221">
        <f t="shared" si="0"/>
        <v>0</v>
      </c>
    </row>
    <row r="15" spans="1:11" s="137" customFormat="1" ht="17.25" customHeight="1" x14ac:dyDescent="0.2">
      <c r="A15" s="208"/>
      <c r="B15" s="209"/>
      <c r="C15" s="280" t="s">
        <v>230</v>
      </c>
      <c r="D15" s="210" t="s">
        <v>132</v>
      </c>
      <c r="E15" s="218" t="s">
        <v>133</v>
      </c>
      <c r="F15" s="227">
        <v>750</v>
      </c>
      <c r="G15" s="145"/>
      <c r="H15" s="221">
        <f t="shared" si="0"/>
        <v>0</v>
      </c>
    </row>
    <row r="16" spans="1:11" s="137" customFormat="1" ht="17.25" customHeight="1" x14ac:dyDescent="0.2">
      <c r="A16" s="208"/>
      <c r="B16" s="209"/>
      <c r="C16" s="280" t="s">
        <v>231</v>
      </c>
      <c r="D16" s="210" t="s">
        <v>134</v>
      </c>
      <c r="E16" s="218" t="s">
        <v>25</v>
      </c>
      <c r="F16" s="227">
        <v>780</v>
      </c>
      <c r="G16" s="145"/>
      <c r="H16" s="221">
        <f t="shared" si="0"/>
        <v>0</v>
      </c>
    </row>
    <row r="17" spans="1:11" s="137" customFormat="1" ht="17.25" customHeight="1" thickBot="1" x14ac:dyDescent="0.25">
      <c r="A17" s="208"/>
      <c r="B17" s="212"/>
      <c r="C17" s="281" t="s">
        <v>232</v>
      </c>
      <c r="D17" s="210" t="s">
        <v>111</v>
      </c>
      <c r="E17" s="218" t="s">
        <v>112</v>
      </c>
      <c r="F17" s="227">
        <v>600</v>
      </c>
      <c r="G17" s="145"/>
      <c r="H17" s="222">
        <f t="shared" si="0"/>
        <v>0</v>
      </c>
    </row>
    <row r="18" spans="1:11" ht="17.25" customHeight="1" thickBot="1" x14ac:dyDescent="0.25">
      <c r="A18" s="213"/>
      <c r="B18" s="214"/>
      <c r="C18" s="214"/>
      <c r="D18" s="215" t="s">
        <v>2</v>
      </c>
      <c r="E18" s="146"/>
      <c r="F18" s="146"/>
      <c r="G18" s="146"/>
      <c r="H18" s="223">
        <f>H7+H11</f>
        <v>0</v>
      </c>
      <c r="I18" s="137"/>
      <c r="J18" s="137"/>
      <c r="K18" s="137"/>
    </row>
    <row r="19" spans="1:11" s="137" customFormat="1" x14ac:dyDescent="0.2">
      <c r="A19" s="18"/>
      <c r="B19" s="18"/>
      <c r="C19" s="18"/>
      <c r="D19" s="18"/>
      <c r="I19" s="141"/>
      <c r="J19" s="141"/>
      <c r="K19" s="141"/>
    </row>
    <row r="20" spans="1:11" s="137" customFormat="1" ht="11.25" x14ac:dyDescent="0.2">
      <c r="A20" s="99" t="s">
        <v>14</v>
      </c>
      <c r="B20" s="18"/>
      <c r="C20" s="18"/>
      <c r="D20" s="18"/>
    </row>
    <row r="21" spans="1:11" s="137" customFormat="1" ht="11.25" x14ac:dyDescent="0.2">
      <c r="A21" s="216" t="s">
        <v>182</v>
      </c>
      <c r="B21" s="217"/>
      <c r="C21" s="217"/>
      <c r="D21" s="217"/>
      <c r="E21" s="147"/>
      <c r="F21" s="147"/>
      <c r="G21" s="147"/>
      <c r="H21" s="147"/>
    </row>
    <row r="22" spans="1:11" s="137" customFormat="1" ht="11.25" x14ac:dyDescent="0.2">
      <c r="A22" s="99" t="s">
        <v>15</v>
      </c>
      <c r="B22" s="18"/>
      <c r="C22" s="18"/>
      <c r="D22" s="18"/>
    </row>
    <row r="23" spans="1:11" s="137" customFormat="1" ht="11.25" x14ac:dyDescent="0.2">
      <c r="A23" s="99" t="s">
        <v>233</v>
      </c>
      <c r="B23" s="18"/>
      <c r="C23" s="18"/>
      <c r="D23" s="18"/>
    </row>
    <row r="24" spans="1:11" s="137" customFormat="1" x14ac:dyDescent="0.2">
      <c r="A24" s="201"/>
      <c r="B24" s="18"/>
      <c r="C24" s="18"/>
      <c r="D24" s="18"/>
    </row>
    <row r="25" spans="1:11" s="137" customFormat="1" x14ac:dyDescent="0.2">
      <c r="A25" s="566"/>
      <c r="B25" s="567"/>
      <c r="C25" s="567"/>
      <c r="D25" s="567"/>
      <c r="E25" s="568"/>
      <c r="F25" s="568"/>
      <c r="G25" s="568"/>
      <c r="H25" s="568"/>
    </row>
    <row r="26" spans="1:11" s="137" customFormat="1" x14ac:dyDescent="0.2">
      <c r="A26" s="566"/>
      <c r="B26" s="567"/>
      <c r="C26" s="567"/>
      <c r="D26" s="567"/>
      <c r="E26" s="568"/>
      <c r="F26" s="568"/>
      <c r="G26" s="568"/>
      <c r="H26" s="568"/>
    </row>
    <row r="27" spans="1:11" s="137" customFormat="1" x14ac:dyDescent="0.2">
      <c r="A27" s="562" t="s">
        <v>181</v>
      </c>
      <c r="B27" s="567"/>
      <c r="C27" s="567"/>
      <c r="D27" s="567"/>
      <c r="E27" s="568"/>
      <c r="F27" s="567"/>
      <c r="G27" s="567"/>
      <c r="H27" s="567"/>
    </row>
    <row r="28" spans="1:11" s="137" customFormat="1" x14ac:dyDescent="0.2">
      <c r="A28" s="566"/>
      <c r="B28" s="567"/>
      <c r="C28" s="567"/>
      <c r="D28" s="567"/>
      <c r="E28" s="568"/>
      <c r="F28" s="564" t="s">
        <v>219</v>
      </c>
      <c r="G28" s="564"/>
      <c r="H28" s="564"/>
    </row>
    <row r="29" spans="1:11" s="137" customFormat="1" x14ac:dyDescent="0.2">
      <c r="A29" s="566"/>
      <c r="B29" s="567"/>
      <c r="C29" s="567"/>
      <c r="D29" s="567"/>
      <c r="E29" s="568"/>
      <c r="F29" s="565" t="s">
        <v>220</v>
      </c>
      <c r="G29" s="565"/>
      <c r="H29" s="565"/>
    </row>
    <row r="30" spans="1:11" s="137" customFormat="1" x14ac:dyDescent="0.2">
      <c r="A30" s="566"/>
      <c r="B30" s="567"/>
      <c r="C30" s="567"/>
      <c r="D30" s="567"/>
      <c r="E30" s="568"/>
      <c r="F30" s="567"/>
      <c r="G30" s="567"/>
      <c r="H30" s="567"/>
    </row>
    <row r="31" spans="1:11" s="137" customFormat="1" x14ac:dyDescent="0.2">
      <c r="A31" s="148"/>
      <c r="F31" s="18"/>
      <c r="G31" s="18"/>
      <c r="H31" s="18"/>
    </row>
    <row r="32" spans="1:11" s="137" customFormat="1" ht="11.25" x14ac:dyDescent="0.2"/>
    <row r="34" spans="9:11" x14ac:dyDescent="0.2">
      <c r="I34" s="149"/>
      <c r="J34" s="149"/>
      <c r="K34" s="149"/>
    </row>
    <row r="35" spans="9:11" s="149" customFormat="1" x14ac:dyDescent="0.2">
      <c r="I35" s="141"/>
      <c r="J35" s="141"/>
      <c r="K35" s="141"/>
    </row>
    <row r="41" spans="9:11" x14ac:dyDescent="0.2">
      <c r="I41" s="137"/>
      <c r="J41" s="137"/>
      <c r="K41" s="137"/>
    </row>
    <row r="42" spans="9:11" s="137" customFormat="1" ht="11.25" x14ac:dyDescent="0.2"/>
    <row r="43" spans="9:11" s="137" customFormat="1" ht="11.25" x14ac:dyDescent="0.2"/>
    <row r="44" spans="9:11" s="137" customFormat="1" ht="11.25" x14ac:dyDescent="0.2"/>
    <row r="45" spans="9:11" s="137" customFormat="1" ht="11.25" x14ac:dyDescent="0.2"/>
    <row r="46" spans="9:11" s="137" customFormat="1" ht="11.25" x14ac:dyDescent="0.2">
      <c r="I46" s="149"/>
      <c r="J46" s="149"/>
      <c r="K46" s="149"/>
    </row>
    <row r="47" spans="9:11" s="149" customFormat="1" x14ac:dyDescent="0.2">
      <c r="I47" s="141"/>
      <c r="J47" s="141"/>
      <c r="K47" s="141"/>
    </row>
    <row r="53" spans="9:11" x14ac:dyDescent="0.2">
      <c r="I53" s="149"/>
      <c r="J53" s="149"/>
      <c r="K53" s="149"/>
    </row>
    <row r="54" spans="9:11" s="149" customFormat="1" x14ac:dyDescent="0.2">
      <c r="I54" s="141"/>
      <c r="J54" s="141"/>
      <c r="K54" s="141"/>
    </row>
    <row r="55" spans="9:11" x14ac:dyDescent="0.2">
      <c r="I55" s="137"/>
      <c r="J55" s="137"/>
      <c r="K55" s="137"/>
    </row>
    <row r="56" spans="9:11" s="137" customFormat="1" ht="11.25" x14ac:dyDescent="0.2"/>
    <row r="57" spans="9:11" s="137" customFormat="1" ht="11.25" x14ac:dyDescent="0.2"/>
    <row r="58" spans="9:11" s="137" customFormat="1" ht="11.25" x14ac:dyDescent="0.2"/>
    <row r="59" spans="9:11" s="137" customFormat="1" ht="11.25" x14ac:dyDescent="0.2"/>
    <row r="60" spans="9:11" s="137" customFormat="1" ht="11.25" x14ac:dyDescent="0.2">
      <c r="I60" s="149"/>
      <c r="J60" s="149"/>
      <c r="K60" s="149"/>
    </row>
    <row r="61" spans="9:11" s="149" customFormat="1" x14ac:dyDescent="0.2">
      <c r="I61" s="141"/>
      <c r="J61" s="141"/>
      <c r="K61" s="141"/>
    </row>
  </sheetData>
  <sheetProtection algorithmName="SHA-512" hashValue="rg3Xo5Vds9aNAMpZwU1oLktguLsqleejoxFFnwbgDXeaRARTz24kXDbHYxnk1YRXrFjLJUmvKb0v/nHpnyOsLw==" saltValue="QrTpf7FxxisTMTUWENovtA==" spinCount="100000" sheet="1" objects="1" scenarios="1"/>
  <mergeCells count="9">
    <mergeCell ref="F28:H28"/>
    <mergeCell ref="F29:H29"/>
    <mergeCell ref="H4:H5"/>
    <mergeCell ref="A1:B1"/>
    <mergeCell ref="A2:D2"/>
    <mergeCell ref="E2:G2"/>
    <mergeCell ref="A3:D3"/>
    <mergeCell ref="A4:D5"/>
    <mergeCell ref="E4:E5"/>
  </mergeCells>
  <printOptions horizontalCentered="1" verticalCentered="1"/>
  <pageMargins left="0.59055118110236227" right="0.59055118110236227" top="0.59055118110236227" bottom="0.59055118110236227" header="0" footer="0"/>
  <pageSetup paperSize="9" fitToHeight="0" orientation="landscape" horizontalDpi="1200" verticalDpi="1200" r:id="rId1"/>
  <headerFooter alignWithMargins="0"/>
  <ignoredErrors>
    <ignoredError sqref="H1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CC310-591A-4853-9B63-2433718E8566}">
  <sheetPr>
    <pageSetUpPr fitToPage="1"/>
  </sheetPr>
  <dimension ref="A1:F106"/>
  <sheetViews>
    <sheetView showGridLines="0" view="pageLayout" topLeftCell="A81" zoomScaleNormal="100" zoomScaleSheetLayoutView="100" workbookViewId="0">
      <selection activeCell="B92" sqref="B92"/>
    </sheetView>
  </sheetViews>
  <sheetFormatPr defaultRowHeight="12.75" x14ac:dyDescent="0.2"/>
  <cols>
    <col min="1" max="1" width="5" style="456" bestFit="1" customWidth="1"/>
    <col min="2" max="2" width="78.42578125" style="456" customWidth="1"/>
    <col min="3" max="3" width="5.7109375" style="456" customWidth="1"/>
    <col min="4" max="4" width="9" style="456" bestFit="1" customWidth="1"/>
    <col min="5" max="5" width="13.28515625" style="456" customWidth="1"/>
    <col min="6" max="6" width="15.28515625" style="456" customWidth="1"/>
    <col min="7" max="237" width="9.140625" style="456"/>
    <col min="238" max="238" width="5" style="456" bestFit="1" customWidth="1"/>
    <col min="239" max="239" width="78.42578125" style="456" customWidth="1"/>
    <col min="240" max="240" width="4.7109375" style="456" customWidth="1"/>
    <col min="241" max="241" width="9" style="456" bestFit="1" customWidth="1"/>
    <col min="242" max="242" width="13.28515625" style="456" customWidth="1"/>
    <col min="243" max="243" width="15.28515625" style="456" customWidth="1"/>
    <col min="244" max="493" width="9.140625" style="456"/>
    <col min="494" max="494" width="5" style="456" bestFit="1" customWidth="1"/>
    <col min="495" max="495" width="78.42578125" style="456" customWidth="1"/>
    <col min="496" max="496" width="4.7109375" style="456" customWidth="1"/>
    <col min="497" max="497" width="9" style="456" bestFit="1" customWidth="1"/>
    <col min="498" max="498" width="13.28515625" style="456" customWidth="1"/>
    <col min="499" max="499" width="15.28515625" style="456" customWidth="1"/>
    <col min="500" max="749" width="9.140625" style="456"/>
    <col min="750" max="750" width="5" style="456" bestFit="1" customWidth="1"/>
    <col min="751" max="751" width="78.42578125" style="456" customWidth="1"/>
    <col min="752" max="752" width="4.7109375" style="456" customWidth="1"/>
    <col min="753" max="753" width="9" style="456" bestFit="1" customWidth="1"/>
    <col min="754" max="754" width="13.28515625" style="456" customWidth="1"/>
    <col min="755" max="755" width="15.28515625" style="456" customWidth="1"/>
    <col min="756" max="1005" width="9.140625" style="456"/>
    <col min="1006" max="1006" width="5" style="456" bestFit="1" customWidth="1"/>
    <col min="1007" max="1007" width="78.42578125" style="456" customWidth="1"/>
    <col min="1008" max="1008" width="4.7109375" style="456" customWidth="1"/>
    <col min="1009" max="1009" width="9" style="456" bestFit="1" customWidth="1"/>
    <col min="1010" max="1010" width="13.28515625" style="456" customWidth="1"/>
    <col min="1011" max="1011" width="15.28515625" style="456" customWidth="1"/>
    <col min="1012" max="1261" width="9.140625" style="456"/>
    <col min="1262" max="1262" width="5" style="456" bestFit="1" customWidth="1"/>
    <col min="1263" max="1263" width="78.42578125" style="456" customWidth="1"/>
    <col min="1264" max="1264" width="4.7109375" style="456" customWidth="1"/>
    <col min="1265" max="1265" width="9" style="456" bestFit="1" customWidth="1"/>
    <col min="1266" max="1266" width="13.28515625" style="456" customWidth="1"/>
    <col min="1267" max="1267" width="15.28515625" style="456" customWidth="1"/>
    <col min="1268" max="1517" width="9.140625" style="456"/>
    <col min="1518" max="1518" width="5" style="456" bestFit="1" customWidth="1"/>
    <col min="1519" max="1519" width="78.42578125" style="456" customWidth="1"/>
    <col min="1520" max="1520" width="4.7109375" style="456" customWidth="1"/>
    <col min="1521" max="1521" width="9" style="456" bestFit="1" customWidth="1"/>
    <col min="1522" max="1522" width="13.28515625" style="456" customWidth="1"/>
    <col min="1523" max="1523" width="15.28515625" style="456" customWidth="1"/>
    <col min="1524" max="1773" width="9.140625" style="456"/>
    <col min="1774" max="1774" width="5" style="456" bestFit="1" customWidth="1"/>
    <col min="1775" max="1775" width="78.42578125" style="456" customWidth="1"/>
    <col min="1776" max="1776" width="4.7109375" style="456" customWidth="1"/>
    <col min="1777" max="1777" width="9" style="456" bestFit="1" customWidth="1"/>
    <col min="1778" max="1778" width="13.28515625" style="456" customWidth="1"/>
    <col min="1779" max="1779" width="15.28515625" style="456" customWidth="1"/>
    <col min="1780" max="2029" width="9.140625" style="456"/>
    <col min="2030" max="2030" width="5" style="456" bestFit="1" customWidth="1"/>
    <col min="2031" max="2031" width="78.42578125" style="456" customWidth="1"/>
    <col min="2032" max="2032" width="4.7109375" style="456" customWidth="1"/>
    <col min="2033" max="2033" width="9" style="456" bestFit="1" customWidth="1"/>
    <col min="2034" max="2034" width="13.28515625" style="456" customWidth="1"/>
    <col min="2035" max="2035" width="15.28515625" style="456" customWidth="1"/>
    <col min="2036" max="2285" width="9.140625" style="456"/>
    <col min="2286" max="2286" width="5" style="456" bestFit="1" customWidth="1"/>
    <col min="2287" max="2287" width="78.42578125" style="456" customWidth="1"/>
    <col min="2288" max="2288" width="4.7109375" style="456" customWidth="1"/>
    <col min="2289" max="2289" width="9" style="456" bestFit="1" customWidth="1"/>
    <col min="2290" max="2290" width="13.28515625" style="456" customWidth="1"/>
    <col min="2291" max="2291" width="15.28515625" style="456" customWidth="1"/>
    <col min="2292" max="2541" width="9.140625" style="456"/>
    <col min="2542" max="2542" width="5" style="456" bestFit="1" customWidth="1"/>
    <col min="2543" max="2543" width="78.42578125" style="456" customWidth="1"/>
    <col min="2544" max="2544" width="4.7109375" style="456" customWidth="1"/>
    <col min="2545" max="2545" width="9" style="456" bestFit="1" customWidth="1"/>
    <col min="2546" max="2546" width="13.28515625" style="456" customWidth="1"/>
    <col min="2547" max="2547" width="15.28515625" style="456" customWidth="1"/>
    <col min="2548" max="2797" width="9.140625" style="456"/>
    <col min="2798" max="2798" width="5" style="456" bestFit="1" customWidth="1"/>
    <col min="2799" max="2799" width="78.42578125" style="456" customWidth="1"/>
    <col min="2800" max="2800" width="4.7109375" style="456" customWidth="1"/>
    <col min="2801" max="2801" width="9" style="456" bestFit="1" customWidth="1"/>
    <col min="2802" max="2802" width="13.28515625" style="456" customWidth="1"/>
    <col min="2803" max="2803" width="15.28515625" style="456" customWidth="1"/>
    <col min="2804" max="3053" width="9.140625" style="456"/>
    <col min="3054" max="3054" width="5" style="456" bestFit="1" customWidth="1"/>
    <col min="3055" max="3055" width="78.42578125" style="456" customWidth="1"/>
    <col min="3056" max="3056" width="4.7109375" style="456" customWidth="1"/>
    <col min="3057" max="3057" width="9" style="456" bestFit="1" customWidth="1"/>
    <col min="3058" max="3058" width="13.28515625" style="456" customWidth="1"/>
    <col min="3059" max="3059" width="15.28515625" style="456" customWidth="1"/>
    <col min="3060" max="3309" width="9.140625" style="456"/>
    <col min="3310" max="3310" width="5" style="456" bestFit="1" customWidth="1"/>
    <col min="3311" max="3311" width="78.42578125" style="456" customWidth="1"/>
    <col min="3312" max="3312" width="4.7109375" style="456" customWidth="1"/>
    <col min="3313" max="3313" width="9" style="456" bestFit="1" customWidth="1"/>
    <col min="3314" max="3314" width="13.28515625" style="456" customWidth="1"/>
    <col min="3315" max="3315" width="15.28515625" style="456" customWidth="1"/>
    <col min="3316" max="3565" width="9.140625" style="456"/>
    <col min="3566" max="3566" width="5" style="456" bestFit="1" customWidth="1"/>
    <col min="3567" max="3567" width="78.42578125" style="456" customWidth="1"/>
    <col min="3568" max="3568" width="4.7109375" style="456" customWidth="1"/>
    <col min="3569" max="3569" width="9" style="456" bestFit="1" customWidth="1"/>
    <col min="3570" max="3570" width="13.28515625" style="456" customWidth="1"/>
    <col min="3571" max="3571" width="15.28515625" style="456" customWidth="1"/>
    <col min="3572" max="3821" width="9.140625" style="456"/>
    <col min="3822" max="3822" width="5" style="456" bestFit="1" customWidth="1"/>
    <col min="3823" max="3823" width="78.42578125" style="456" customWidth="1"/>
    <col min="3824" max="3824" width="4.7109375" style="456" customWidth="1"/>
    <col min="3825" max="3825" width="9" style="456" bestFit="1" customWidth="1"/>
    <col min="3826" max="3826" width="13.28515625" style="456" customWidth="1"/>
    <col min="3827" max="3827" width="15.28515625" style="456" customWidth="1"/>
    <col min="3828" max="4077" width="9.140625" style="456"/>
    <col min="4078" max="4078" width="5" style="456" bestFit="1" customWidth="1"/>
    <col min="4079" max="4079" width="78.42578125" style="456" customWidth="1"/>
    <col min="4080" max="4080" width="4.7109375" style="456" customWidth="1"/>
    <col min="4081" max="4081" width="9" style="456" bestFit="1" customWidth="1"/>
    <col min="4082" max="4082" width="13.28515625" style="456" customWidth="1"/>
    <col min="4083" max="4083" width="15.28515625" style="456" customWidth="1"/>
    <col min="4084" max="4333" width="9.140625" style="456"/>
    <col min="4334" max="4334" width="5" style="456" bestFit="1" customWidth="1"/>
    <col min="4335" max="4335" width="78.42578125" style="456" customWidth="1"/>
    <col min="4336" max="4336" width="4.7109375" style="456" customWidth="1"/>
    <col min="4337" max="4337" width="9" style="456" bestFit="1" customWidth="1"/>
    <col min="4338" max="4338" width="13.28515625" style="456" customWidth="1"/>
    <col min="4339" max="4339" width="15.28515625" style="456" customWidth="1"/>
    <col min="4340" max="4589" width="9.140625" style="456"/>
    <col min="4590" max="4590" width="5" style="456" bestFit="1" customWidth="1"/>
    <col min="4591" max="4591" width="78.42578125" style="456" customWidth="1"/>
    <col min="4592" max="4592" width="4.7109375" style="456" customWidth="1"/>
    <col min="4593" max="4593" width="9" style="456" bestFit="1" customWidth="1"/>
    <col min="4594" max="4594" width="13.28515625" style="456" customWidth="1"/>
    <col min="4595" max="4595" width="15.28515625" style="456" customWidth="1"/>
    <col min="4596" max="4845" width="9.140625" style="456"/>
    <col min="4846" max="4846" width="5" style="456" bestFit="1" customWidth="1"/>
    <col min="4847" max="4847" width="78.42578125" style="456" customWidth="1"/>
    <col min="4848" max="4848" width="4.7109375" style="456" customWidth="1"/>
    <col min="4849" max="4849" width="9" style="456" bestFit="1" customWidth="1"/>
    <col min="4850" max="4850" width="13.28515625" style="456" customWidth="1"/>
    <col min="4851" max="4851" width="15.28515625" style="456" customWidth="1"/>
    <col min="4852" max="5101" width="9.140625" style="456"/>
    <col min="5102" max="5102" width="5" style="456" bestFit="1" customWidth="1"/>
    <col min="5103" max="5103" width="78.42578125" style="456" customWidth="1"/>
    <col min="5104" max="5104" width="4.7109375" style="456" customWidth="1"/>
    <col min="5105" max="5105" width="9" style="456" bestFit="1" customWidth="1"/>
    <col min="5106" max="5106" width="13.28515625" style="456" customWidth="1"/>
    <col min="5107" max="5107" width="15.28515625" style="456" customWidth="1"/>
    <col min="5108" max="5357" width="9.140625" style="456"/>
    <col min="5358" max="5358" width="5" style="456" bestFit="1" customWidth="1"/>
    <col min="5359" max="5359" width="78.42578125" style="456" customWidth="1"/>
    <col min="5360" max="5360" width="4.7109375" style="456" customWidth="1"/>
    <col min="5361" max="5361" width="9" style="456" bestFit="1" customWidth="1"/>
    <col min="5362" max="5362" width="13.28515625" style="456" customWidth="1"/>
    <col min="5363" max="5363" width="15.28515625" style="456" customWidth="1"/>
    <col min="5364" max="5613" width="9.140625" style="456"/>
    <col min="5614" max="5614" width="5" style="456" bestFit="1" customWidth="1"/>
    <col min="5615" max="5615" width="78.42578125" style="456" customWidth="1"/>
    <col min="5616" max="5616" width="4.7109375" style="456" customWidth="1"/>
    <col min="5617" max="5617" width="9" style="456" bestFit="1" customWidth="1"/>
    <col min="5618" max="5618" width="13.28515625" style="456" customWidth="1"/>
    <col min="5619" max="5619" width="15.28515625" style="456" customWidth="1"/>
    <col min="5620" max="5869" width="9.140625" style="456"/>
    <col min="5870" max="5870" width="5" style="456" bestFit="1" customWidth="1"/>
    <col min="5871" max="5871" width="78.42578125" style="456" customWidth="1"/>
    <col min="5872" max="5872" width="4.7109375" style="456" customWidth="1"/>
    <col min="5873" max="5873" width="9" style="456" bestFit="1" customWidth="1"/>
    <col min="5874" max="5874" width="13.28515625" style="456" customWidth="1"/>
    <col min="5875" max="5875" width="15.28515625" style="456" customWidth="1"/>
    <col min="5876" max="6125" width="9.140625" style="456"/>
    <col min="6126" max="6126" width="5" style="456" bestFit="1" customWidth="1"/>
    <col min="6127" max="6127" width="78.42578125" style="456" customWidth="1"/>
    <col min="6128" max="6128" width="4.7109375" style="456" customWidth="1"/>
    <col min="6129" max="6129" width="9" style="456" bestFit="1" customWidth="1"/>
    <col min="6130" max="6130" width="13.28515625" style="456" customWidth="1"/>
    <col min="6131" max="6131" width="15.28515625" style="456" customWidth="1"/>
    <col min="6132" max="6381" width="9.140625" style="456"/>
    <col min="6382" max="6382" width="5" style="456" bestFit="1" customWidth="1"/>
    <col min="6383" max="6383" width="78.42578125" style="456" customWidth="1"/>
    <col min="6384" max="6384" width="4.7109375" style="456" customWidth="1"/>
    <col min="6385" max="6385" width="9" style="456" bestFit="1" customWidth="1"/>
    <col min="6386" max="6386" width="13.28515625" style="456" customWidth="1"/>
    <col min="6387" max="6387" width="15.28515625" style="456" customWidth="1"/>
    <col min="6388" max="6637" width="9.140625" style="456"/>
    <col min="6638" max="6638" width="5" style="456" bestFit="1" customWidth="1"/>
    <col min="6639" max="6639" width="78.42578125" style="456" customWidth="1"/>
    <col min="6640" max="6640" width="4.7109375" style="456" customWidth="1"/>
    <col min="6641" max="6641" width="9" style="456" bestFit="1" customWidth="1"/>
    <col min="6642" max="6642" width="13.28515625" style="456" customWidth="1"/>
    <col min="6643" max="6643" width="15.28515625" style="456" customWidth="1"/>
    <col min="6644" max="6893" width="9.140625" style="456"/>
    <col min="6894" max="6894" width="5" style="456" bestFit="1" customWidth="1"/>
    <col min="6895" max="6895" width="78.42578125" style="456" customWidth="1"/>
    <col min="6896" max="6896" width="4.7109375" style="456" customWidth="1"/>
    <col min="6897" max="6897" width="9" style="456" bestFit="1" customWidth="1"/>
    <col min="6898" max="6898" width="13.28515625" style="456" customWidth="1"/>
    <col min="6899" max="6899" width="15.28515625" style="456" customWidth="1"/>
    <col min="6900" max="7149" width="9.140625" style="456"/>
    <col min="7150" max="7150" width="5" style="456" bestFit="1" customWidth="1"/>
    <col min="7151" max="7151" width="78.42578125" style="456" customWidth="1"/>
    <col min="7152" max="7152" width="4.7109375" style="456" customWidth="1"/>
    <col min="7153" max="7153" width="9" style="456" bestFit="1" customWidth="1"/>
    <col min="7154" max="7154" width="13.28515625" style="456" customWidth="1"/>
    <col min="7155" max="7155" width="15.28515625" style="456" customWidth="1"/>
    <col min="7156" max="7405" width="9.140625" style="456"/>
    <col min="7406" max="7406" width="5" style="456" bestFit="1" customWidth="1"/>
    <col min="7407" max="7407" width="78.42578125" style="456" customWidth="1"/>
    <col min="7408" max="7408" width="4.7109375" style="456" customWidth="1"/>
    <col min="7409" max="7409" width="9" style="456" bestFit="1" customWidth="1"/>
    <col min="7410" max="7410" width="13.28515625" style="456" customWidth="1"/>
    <col min="7411" max="7411" width="15.28515625" style="456" customWidth="1"/>
    <col min="7412" max="7661" width="9.140625" style="456"/>
    <col min="7662" max="7662" width="5" style="456" bestFit="1" customWidth="1"/>
    <col min="7663" max="7663" width="78.42578125" style="456" customWidth="1"/>
    <col min="7664" max="7664" width="4.7109375" style="456" customWidth="1"/>
    <col min="7665" max="7665" width="9" style="456" bestFit="1" customWidth="1"/>
    <col min="7666" max="7666" width="13.28515625" style="456" customWidth="1"/>
    <col min="7667" max="7667" width="15.28515625" style="456" customWidth="1"/>
    <col min="7668" max="7917" width="9.140625" style="456"/>
    <col min="7918" max="7918" width="5" style="456" bestFit="1" customWidth="1"/>
    <col min="7919" max="7919" width="78.42578125" style="456" customWidth="1"/>
    <col min="7920" max="7920" width="4.7109375" style="456" customWidth="1"/>
    <col min="7921" max="7921" width="9" style="456" bestFit="1" customWidth="1"/>
    <col min="7922" max="7922" width="13.28515625" style="456" customWidth="1"/>
    <col min="7923" max="7923" width="15.28515625" style="456" customWidth="1"/>
    <col min="7924" max="8173" width="9.140625" style="456"/>
    <col min="8174" max="8174" width="5" style="456" bestFit="1" customWidth="1"/>
    <col min="8175" max="8175" width="78.42578125" style="456" customWidth="1"/>
    <col min="8176" max="8176" width="4.7109375" style="456" customWidth="1"/>
    <col min="8177" max="8177" width="9" style="456" bestFit="1" customWidth="1"/>
    <col min="8178" max="8178" width="13.28515625" style="456" customWidth="1"/>
    <col min="8179" max="8179" width="15.28515625" style="456" customWidth="1"/>
    <col min="8180" max="8429" width="9.140625" style="456"/>
    <col min="8430" max="8430" width="5" style="456" bestFit="1" customWidth="1"/>
    <col min="8431" max="8431" width="78.42578125" style="456" customWidth="1"/>
    <col min="8432" max="8432" width="4.7109375" style="456" customWidth="1"/>
    <col min="8433" max="8433" width="9" style="456" bestFit="1" customWidth="1"/>
    <col min="8434" max="8434" width="13.28515625" style="456" customWidth="1"/>
    <col min="8435" max="8435" width="15.28515625" style="456" customWidth="1"/>
    <col min="8436" max="8685" width="9.140625" style="456"/>
    <col min="8686" max="8686" width="5" style="456" bestFit="1" customWidth="1"/>
    <col min="8687" max="8687" width="78.42578125" style="456" customWidth="1"/>
    <col min="8688" max="8688" width="4.7109375" style="456" customWidth="1"/>
    <col min="8689" max="8689" width="9" style="456" bestFit="1" customWidth="1"/>
    <col min="8690" max="8690" width="13.28515625" style="456" customWidth="1"/>
    <col min="8691" max="8691" width="15.28515625" style="456" customWidth="1"/>
    <col min="8692" max="8941" width="9.140625" style="456"/>
    <col min="8942" max="8942" width="5" style="456" bestFit="1" customWidth="1"/>
    <col min="8943" max="8943" width="78.42578125" style="456" customWidth="1"/>
    <col min="8944" max="8944" width="4.7109375" style="456" customWidth="1"/>
    <col min="8945" max="8945" width="9" style="456" bestFit="1" customWidth="1"/>
    <col min="8946" max="8946" width="13.28515625" style="456" customWidth="1"/>
    <col min="8947" max="8947" width="15.28515625" style="456" customWidth="1"/>
    <col min="8948" max="9197" width="9.140625" style="456"/>
    <col min="9198" max="9198" width="5" style="456" bestFit="1" customWidth="1"/>
    <col min="9199" max="9199" width="78.42578125" style="456" customWidth="1"/>
    <col min="9200" max="9200" width="4.7109375" style="456" customWidth="1"/>
    <col min="9201" max="9201" width="9" style="456" bestFit="1" customWidth="1"/>
    <col min="9202" max="9202" width="13.28515625" style="456" customWidth="1"/>
    <col min="9203" max="9203" width="15.28515625" style="456" customWidth="1"/>
    <col min="9204" max="9453" width="9.140625" style="456"/>
    <col min="9454" max="9454" width="5" style="456" bestFit="1" customWidth="1"/>
    <col min="9455" max="9455" width="78.42578125" style="456" customWidth="1"/>
    <col min="9456" max="9456" width="4.7109375" style="456" customWidth="1"/>
    <col min="9457" max="9457" width="9" style="456" bestFit="1" customWidth="1"/>
    <col min="9458" max="9458" width="13.28515625" style="456" customWidth="1"/>
    <col min="9459" max="9459" width="15.28515625" style="456" customWidth="1"/>
    <col min="9460" max="9709" width="9.140625" style="456"/>
    <col min="9710" max="9710" width="5" style="456" bestFit="1" customWidth="1"/>
    <col min="9711" max="9711" width="78.42578125" style="456" customWidth="1"/>
    <col min="9712" max="9712" width="4.7109375" style="456" customWidth="1"/>
    <col min="9713" max="9713" width="9" style="456" bestFit="1" customWidth="1"/>
    <col min="9714" max="9714" width="13.28515625" style="456" customWidth="1"/>
    <col min="9715" max="9715" width="15.28515625" style="456" customWidth="1"/>
    <col min="9716" max="9965" width="9.140625" style="456"/>
    <col min="9966" max="9966" width="5" style="456" bestFit="1" customWidth="1"/>
    <col min="9967" max="9967" width="78.42578125" style="456" customWidth="1"/>
    <col min="9968" max="9968" width="4.7109375" style="456" customWidth="1"/>
    <col min="9969" max="9969" width="9" style="456" bestFit="1" customWidth="1"/>
    <col min="9970" max="9970" width="13.28515625" style="456" customWidth="1"/>
    <col min="9971" max="9971" width="15.28515625" style="456" customWidth="1"/>
    <col min="9972" max="10221" width="9.140625" style="456"/>
    <col min="10222" max="10222" width="5" style="456" bestFit="1" customWidth="1"/>
    <col min="10223" max="10223" width="78.42578125" style="456" customWidth="1"/>
    <col min="10224" max="10224" width="4.7109375" style="456" customWidth="1"/>
    <col min="10225" max="10225" width="9" style="456" bestFit="1" customWidth="1"/>
    <col min="10226" max="10226" width="13.28515625" style="456" customWidth="1"/>
    <col min="10227" max="10227" width="15.28515625" style="456" customWidth="1"/>
    <col min="10228" max="10477" width="9.140625" style="456"/>
    <col min="10478" max="10478" width="5" style="456" bestFit="1" customWidth="1"/>
    <col min="10479" max="10479" width="78.42578125" style="456" customWidth="1"/>
    <col min="10480" max="10480" width="4.7109375" style="456" customWidth="1"/>
    <col min="10481" max="10481" width="9" style="456" bestFit="1" customWidth="1"/>
    <col min="10482" max="10482" width="13.28515625" style="456" customWidth="1"/>
    <col min="10483" max="10483" width="15.28515625" style="456" customWidth="1"/>
    <col min="10484" max="10733" width="9.140625" style="456"/>
    <col min="10734" max="10734" width="5" style="456" bestFit="1" customWidth="1"/>
    <col min="10735" max="10735" width="78.42578125" style="456" customWidth="1"/>
    <col min="10736" max="10736" width="4.7109375" style="456" customWidth="1"/>
    <col min="10737" max="10737" width="9" style="456" bestFit="1" customWidth="1"/>
    <col min="10738" max="10738" width="13.28515625" style="456" customWidth="1"/>
    <col min="10739" max="10739" width="15.28515625" style="456" customWidth="1"/>
    <col min="10740" max="10989" width="9.140625" style="456"/>
    <col min="10990" max="10990" width="5" style="456" bestFit="1" customWidth="1"/>
    <col min="10991" max="10991" width="78.42578125" style="456" customWidth="1"/>
    <col min="10992" max="10992" width="4.7109375" style="456" customWidth="1"/>
    <col min="10993" max="10993" width="9" style="456" bestFit="1" customWidth="1"/>
    <col min="10994" max="10994" width="13.28515625" style="456" customWidth="1"/>
    <col min="10995" max="10995" width="15.28515625" style="456" customWidth="1"/>
    <col min="10996" max="11245" width="9.140625" style="456"/>
    <col min="11246" max="11246" width="5" style="456" bestFit="1" customWidth="1"/>
    <col min="11247" max="11247" width="78.42578125" style="456" customWidth="1"/>
    <col min="11248" max="11248" width="4.7109375" style="456" customWidth="1"/>
    <col min="11249" max="11249" width="9" style="456" bestFit="1" customWidth="1"/>
    <col min="11250" max="11250" width="13.28515625" style="456" customWidth="1"/>
    <col min="11251" max="11251" width="15.28515625" style="456" customWidth="1"/>
    <col min="11252" max="11501" width="9.140625" style="456"/>
    <col min="11502" max="11502" width="5" style="456" bestFit="1" customWidth="1"/>
    <col min="11503" max="11503" width="78.42578125" style="456" customWidth="1"/>
    <col min="11504" max="11504" width="4.7109375" style="456" customWidth="1"/>
    <col min="11505" max="11505" width="9" style="456" bestFit="1" customWidth="1"/>
    <col min="11506" max="11506" width="13.28515625" style="456" customWidth="1"/>
    <col min="11507" max="11507" width="15.28515625" style="456" customWidth="1"/>
    <col min="11508" max="11757" width="9.140625" style="456"/>
    <col min="11758" max="11758" width="5" style="456" bestFit="1" customWidth="1"/>
    <col min="11759" max="11759" width="78.42578125" style="456" customWidth="1"/>
    <col min="11760" max="11760" width="4.7109375" style="456" customWidth="1"/>
    <col min="11761" max="11761" width="9" style="456" bestFit="1" customWidth="1"/>
    <col min="11762" max="11762" width="13.28515625" style="456" customWidth="1"/>
    <col min="11763" max="11763" width="15.28515625" style="456" customWidth="1"/>
    <col min="11764" max="12013" width="9.140625" style="456"/>
    <col min="12014" max="12014" width="5" style="456" bestFit="1" customWidth="1"/>
    <col min="12015" max="12015" width="78.42578125" style="456" customWidth="1"/>
    <col min="12016" max="12016" width="4.7109375" style="456" customWidth="1"/>
    <col min="12017" max="12017" width="9" style="456" bestFit="1" customWidth="1"/>
    <col min="12018" max="12018" width="13.28515625" style="456" customWidth="1"/>
    <col min="12019" max="12019" width="15.28515625" style="456" customWidth="1"/>
    <col min="12020" max="12269" width="9.140625" style="456"/>
    <col min="12270" max="12270" width="5" style="456" bestFit="1" customWidth="1"/>
    <col min="12271" max="12271" width="78.42578125" style="456" customWidth="1"/>
    <col min="12272" max="12272" width="4.7109375" style="456" customWidth="1"/>
    <col min="12273" max="12273" width="9" style="456" bestFit="1" customWidth="1"/>
    <col min="12274" max="12274" width="13.28515625" style="456" customWidth="1"/>
    <col min="12275" max="12275" width="15.28515625" style="456" customWidth="1"/>
    <col min="12276" max="12525" width="9.140625" style="456"/>
    <col min="12526" max="12526" width="5" style="456" bestFit="1" customWidth="1"/>
    <col min="12527" max="12527" width="78.42578125" style="456" customWidth="1"/>
    <col min="12528" max="12528" width="4.7109375" style="456" customWidth="1"/>
    <col min="12529" max="12529" width="9" style="456" bestFit="1" customWidth="1"/>
    <col min="12530" max="12530" width="13.28515625" style="456" customWidth="1"/>
    <col min="12531" max="12531" width="15.28515625" style="456" customWidth="1"/>
    <col min="12532" max="12781" width="9.140625" style="456"/>
    <col min="12782" max="12782" width="5" style="456" bestFit="1" customWidth="1"/>
    <col min="12783" max="12783" width="78.42578125" style="456" customWidth="1"/>
    <col min="12784" max="12784" width="4.7109375" style="456" customWidth="1"/>
    <col min="12785" max="12785" width="9" style="456" bestFit="1" customWidth="1"/>
    <col min="12786" max="12786" width="13.28515625" style="456" customWidth="1"/>
    <col min="12787" max="12787" width="15.28515625" style="456" customWidth="1"/>
    <col min="12788" max="13037" width="9.140625" style="456"/>
    <col min="13038" max="13038" width="5" style="456" bestFit="1" customWidth="1"/>
    <col min="13039" max="13039" width="78.42578125" style="456" customWidth="1"/>
    <col min="13040" max="13040" width="4.7109375" style="456" customWidth="1"/>
    <col min="13041" max="13041" width="9" style="456" bestFit="1" customWidth="1"/>
    <col min="13042" max="13042" width="13.28515625" style="456" customWidth="1"/>
    <col min="13043" max="13043" width="15.28515625" style="456" customWidth="1"/>
    <col min="13044" max="13293" width="9.140625" style="456"/>
    <col min="13294" max="13294" width="5" style="456" bestFit="1" customWidth="1"/>
    <col min="13295" max="13295" width="78.42578125" style="456" customWidth="1"/>
    <col min="13296" max="13296" width="4.7109375" style="456" customWidth="1"/>
    <col min="13297" max="13297" width="9" style="456" bestFit="1" customWidth="1"/>
    <col min="13298" max="13298" width="13.28515625" style="456" customWidth="1"/>
    <col min="13299" max="13299" width="15.28515625" style="456" customWidth="1"/>
    <col min="13300" max="13549" width="9.140625" style="456"/>
    <col min="13550" max="13550" width="5" style="456" bestFit="1" customWidth="1"/>
    <col min="13551" max="13551" width="78.42578125" style="456" customWidth="1"/>
    <col min="13552" max="13552" width="4.7109375" style="456" customWidth="1"/>
    <col min="13553" max="13553" width="9" style="456" bestFit="1" customWidth="1"/>
    <col min="13554" max="13554" width="13.28515625" style="456" customWidth="1"/>
    <col min="13555" max="13555" width="15.28515625" style="456" customWidth="1"/>
    <col min="13556" max="13805" width="9.140625" style="456"/>
    <col min="13806" max="13806" width="5" style="456" bestFit="1" customWidth="1"/>
    <col min="13807" max="13807" width="78.42578125" style="456" customWidth="1"/>
    <col min="13808" max="13808" width="4.7109375" style="456" customWidth="1"/>
    <col min="13809" max="13809" width="9" style="456" bestFit="1" customWidth="1"/>
    <col min="13810" max="13810" width="13.28515625" style="456" customWidth="1"/>
    <col min="13811" max="13811" width="15.28515625" style="456" customWidth="1"/>
    <col min="13812" max="14061" width="9.140625" style="456"/>
    <col min="14062" max="14062" width="5" style="456" bestFit="1" customWidth="1"/>
    <col min="14063" max="14063" width="78.42578125" style="456" customWidth="1"/>
    <col min="14064" max="14064" width="4.7109375" style="456" customWidth="1"/>
    <col min="14065" max="14065" width="9" style="456" bestFit="1" customWidth="1"/>
    <col min="14066" max="14066" width="13.28515625" style="456" customWidth="1"/>
    <col min="14067" max="14067" width="15.28515625" style="456" customWidth="1"/>
    <col min="14068" max="14317" width="9.140625" style="456"/>
    <col min="14318" max="14318" width="5" style="456" bestFit="1" customWidth="1"/>
    <col min="14319" max="14319" width="78.42578125" style="456" customWidth="1"/>
    <col min="14320" max="14320" width="4.7109375" style="456" customWidth="1"/>
    <col min="14321" max="14321" width="9" style="456" bestFit="1" customWidth="1"/>
    <col min="14322" max="14322" width="13.28515625" style="456" customWidth="1"/>
    <col min="14323" max="14323" width="15.28515625" style="456" customWidth="1"/>
    <col min="14324" max="14573" width="9.140625" style="456"/>
    <col min="14574" max="14574" width="5" style="456" bestFit="1" customWidth="1"/>
    <col min="14575" max="14575" width="78.42578125" style="456" customWidth="1"/>
    <col min="14576" max="14576" width="4.7109375" style="456" customWidth="1"/>
    <col min="14577" max="14577" width="9" style="456" bestFit="1" customWidth="1"/>
    <col min="14578" max="14578" width="13.28515625" style="456" customWidth="1"/>
    <col min="14579" max="14579" width="15.28515625" style="456" customWidth="1"/>
    <col min="14580" max="14829" width="9.140625" style="456"/>
    <col min="14830" max="14830" width="5" style="456" bestFit="1" customWidth="1"/>
    <col min="14831" max="14831" width="78.42578125" style="456" customWidth="1"/>
    <col min="14832" max="14832" width="4.7109375" style="456" customWidth="1"/>
    <col min="14833" max="14833" width="9" style="456" bestFit="1" customWidth="1"/>
    <col min="14834" max="14834" width="13.28515625" style="456" customWidth="1"/>
    <col min="14835" max="14835" width="15.28515625" style="456" customWidth="1"/>
    <col min="14836" max="15085" width="9.140625" style="456"/>
    <col min="15086" max="15086" width="5" style="456" bestFit="1" customWidth="1"/>
    <col min="15087" max="15087" width="78.42578125" style="456" customWidth="1"/>
    <col min="15088" max="15088" width="4.7109375" style="456" customWidth="1"/>
    <col min="15089" max="15089" width="9" style="456" bestFit="1" customWidth="1"/>
    <col min="15090" max="15090" width="13.28515625" style="456" customWidth="1"/>
    <col min="15091" max="15091" width="15.28515625" style="456" customWidth="1"/>
    <col min="15092" max="15341" width="9.140625" style="456"/>
    <col min="15342" max="15342" width="5" style="456" bestFit="1" customWidth="1"/>
    <col min="15343" max="15343" width="78.42578125" style="456" customWidth="1"/>
    <col min="15344" max="15344" width="4.7109375" style="456" customWidth="1"/>
    <col min="15345" max="15345" width="9" style="456" bestFit="1" customWidth="1"/>
    <col min="15346" max="15346" width="13.28515625" style="456" customWidth="1"/>
    <col min="15347" max="15347" width="15.28515625" style="456" customWidth="1"/>
    <col min="15348" max="15597" width="9.140625" style="456"/>
    <col min="15598" max="15598" width="5" style="456" bestFit="1" customWidth="1"/>
    <col min="15599" max="15599" width="78.42578125" style="456" customWidth="1"/>
    <col min="15600" max="15600" width="4.7109375" style="456" customWidth="1"/>
    <col min="15601" max="15601" width="9" style="456" bestFit="1" customWidth="1"/>
    <col min="15602" max="15602" width="13.28515625" style="456" customWidth="1"/>
    <col min="15603" max="15603" width="15.28515625" style="456" customWidth="1"/>
    <col min="15604" max="15853" width="9.140625" style="456"/>
    <col min="15854" max="15854" width="5" style="456" bestFit="1" customWidth="1"/>
    <col min="15855" max="15855" width="78.42578125" style="456" customWidth="1"/>
    <col min="15856" max="15856" width="4.7109375" style="456" customWidth="1"/>
    <col min="15857" max="15857" width="9" style="456" bestFit="1" customWidth="1"/>
    <col min="15858" max="15858" width="13.28515625" style="456" customWidth="1"/>
    <col min="15859" max="15859" width="15.28515625" style="456" customWidth="1"/>
    <col min="15860" max="16109" width="9.140625" style="456"/>
    <col min="16110" max="16110" width="5" style="456" bestFit="1" customWidth="1"/>
    <col min="16111" max="16111" width="78.42578125" style="456" customWidth="1"/>
    <col min="16112" max="16112" width="4.7109375" style="456" customWidth="1"/>
    <col min="16113" max="16113" width="9" style="456" bestFit="1" customWidth="1"/>
    <col min="16114" max="16114" width="13.28515625" style="456" customWidth="1"/>
    <col min="16115" max="16115" width="15.28515625" style="456" customWidth="1"/>
    <col min="16116" max="16384" width="9.140625" style="456"/>
  </cols>
  <sheetData>
    <row r="1" spans="1:6" x14ac:dyDescent="0.2">
      <c r="A1" s="377" t="s">
        <v>303</v>
      </c>
      <c r="B1" s="377"/>
      <c r="C1" s="377"/>
      <c r="D1" s="378"/>
      <c r="E1" s="379"/>
      <c r="F1" s="379"/>
    </row>
    <row r="2" spans="1:6" ht="18" x14ac:dyDescent="0.25">
      <c r="A2" s="380" t="s">
        <v>269</v>
      </c>
      <c r="B2" s="380"/>
      <c r="C2" s="380"/>
      <c r="D2" s="378"/>
      <c r="E2" s="379"/>
      <c r="F2" s="381" t="s">
        <v>18</v>
      </c>
    </row>
    <row r="3" spans="1:6" ht="18" x14ac:dyDescent="0.25">
      <c r="A3" s="382" t="s">
        <v>270</v>
      </c>
      <c r="B3" s="382"/>
      <c r="C3" s="382"/>
      <c r="D3" s="383"/>
      <c r="E3" s="384"/>
      <c r="F3" s="384"/>
    </row>
    <row r="4" spans="1:6" ht="13.5" thickBot="1" x14ac:dyDescent="0.25">
      <c r="A4" s="385"/>
      <c r="B4" s="386"/>
      <c r="C4" s="387"/>
      <c r="D4" s="388"/>
      <c r="E4" s="388"/>
      <c r="F4" s="389"/>
    </row>
    <row r="5" spans="1:6" ht="24.75" thickBot="1" x14ac:dyDescent="0.25">
      <c r="A5" s="390" t="s">
        <v>26</v>
      </c>
      <c r="B5" s="391" t="s">
        <v>27</v>
      </c>
      <c r="C5" s="392" t="s">
        <v>24</v>
      </c>
      <c r="D5" s="393" t="s">
        <v>28</v>
      </c>
      <c r="E5" s="394" t="s">
        <v>29</v>
      </c>
      <c r="F5" s="395" t="s">
        <v>30</v>
      </c>
    </row>
    <row r="6" spans="1:6" ht="13.5" thickBot="1" x14ac:dyDescent="0.25">
      <c r="A6" s="515" t="s">
        <v>31</v>
      </c>
      <c r="B6" s="396" t="s">
        <v>32</v>
      </c>
      <c r="C6" s="397"/>
      <c r="D6" s="398"/>
      <c r="E6" s="399"/>
      <c r="F6" s="400">
        <f>SUM(F7:F29)</f>
        <v>0</v>
      </c>
    </row>
    <row r="7" spans="1:6" ht="24" x14ac:dyDescent="0.2">
      <c r="A7" s="516"/>
      <c r="B7" s="401" t="s">
        <v>135</v>
      </c>
      <c r="C7" s="402" t="s">
        <v>33</v>
      </c>
      <c r="D7" s="403">
        <v>1750</v>
      </c>
      <c r="E7" s="404"/>
      <c r="F7" s="405">
        <f>(ROUND(E7,2))*D7</f>
        <v>0</v>
      </c>
    </row>
    <row r="8" spans="1:6" ht="24" x14ac:dyDescent="0.2">
      <c r="A8" s="516"/>
      <c r="B8" s="406" t="s">
        <v>136</v>
      </c>
      <c r="C8" s="407" t="s">
        <v>33</v>
      </c>
      <c r="D8" s="408">
        <v>240</v>
      </c>
      <c r="E8" s="404"/>
      <c r="F8" s="405">
        <f t="shared" ref="F8:F29" si="0">ROUND(E8,2)*D8</f>
        <v>0</v>
      </c>
    </row>
    <row r="9" spans="1:6" ht="36" x14ac:dyDescent="0.2">
      <c r="A9" s="516"/>
      <c r="B9" s="406" t="s">
        <v>184</v>
      </c>
      <c r="C9" s="407" t="s">
        <v>33</v>
      </c>
      <c r="D9" s="408">
        <v>1</v>
      </c>
      <c r="E9" s="404"/>
      <c r="F9" s="405">
        <f t="shared" si="0"/>
        <v>0</v>
      </c>
    </row>
    <row r="10" spans="1:6" ht="36" x14ac:dyDescent="0.2">
      <c r="A10" s="516"/>
      <c r="B10" s="406" t="s">
        <v>137</v>
      </c>
      <c r="C10" s="407" t="s">
        <v>33</v>
      </c>
      <c r="D10" s="408">
        <v>360</v>
      </c>
      <c r="E10" s="404"/>
      <c r="F10" s="405">
        <f t="shared" si="0"/>
        <v>0</v>
      </c>
    </row>
    <row r="11" spans="1:6" ht="36" x14ac:dyDescent="0.2">
      <c r="A11" s="516"/>
      <c r="B11" s="406" t="s">
        <v>138</v>
      </c>
      <c r="C11" s="407" t="s">
        <v>33</v>
      </c>
      <c r="D11" s="408">
        <v>60</v>
      </c>
      <c r="E11" s="404"/>
      <c r="F11" s="405">
        <f t="shared" si="0"/>
        <v>0</v>
      </c>
    </row>
    <row r="12" spans="1:6" ht="12.75" customHeight="1" x14ac:dyDescent="0.2">
      <c r="A12" s="516"/>
      <c r="B12" s="406" t="s">
        <v>139</v>
      </c>
      <c r="C12" s="407" t="s">
        <v>34</v>
      </c>
      <c r="D12" s="408">
        <v>80</v>
      </c>
      <c r="E12" s="409"/>
      <c r="F12" s="405">
        <f t="shared" si="0"/>
        <v>0</v>
      </c>
    </row>
    <row r="13" spans="1:6" ht="12.75" customHeight="1" x14ac:dyDescent="0.2">
      <c r="A13" s="516"/>
      <c r="B13" s="410" t="s">
        <v>140</v>
      </c>
      <c r="C13" s="407" t="s">
        <v>34</v>
      </c>
      <c r="D13" s="408">
        <v>4</v>
      </c>
      <c r="E13" s="409"/>
      <c r="F13" s="405">
        <f t="shared" si="0"/>
        <v>0</v>
      </c>
    </row>
    <row r="14" spans="1:6" ht="36" x14ac:dyDescent="0.2">
      <c r="A14" s="516"/>
      <c r="B14" s="406" t="s">
        <v>141</v>
      </c>
      <c r="C14" s="407" t="s">
        <v>33</v>
      </c>
      <c r="D14" s="408">
        <v>15</v>
      </c>
      <c r="E14" s="404"/>
      <c r="F14" s="405">
        <f t="shared" si="0"/>
        <v>0</v>
      </c>
    </row>
    <row r="15" spans="1:6" ht="36" customHeight="1" x14ac:dyDescent="0.2">
      <c r="A15" s="516"/>
      <c r="B15" s="406" t="s">
        <v>142</v>
      </c>
      <c r="C15" s="407" t="s">
        <v>33</v>
      </c>
      <c r="D15" s="408">
        <v>1</v>
      </c>
      <c r="E15" s="404"/>
      <c r="F15" s="405">
        <f t="shared" si="0"/>
        <v>0</v>
      </c>
    </row>
    <row r="16" spans="1:6" ht="36" x14ac:dyDescent="0.2">
      <c r="A16" s="516"/>
      <c r="B16" s="411" t="s">
        <v>143</v>
      </c>
      <c r="C16" s="407" t="s">
        <v>33</v>
      </c>
      <c r="D16" s="408">
        <v>50</v>
      </c>
      <c r="E16" s="404"/>
      <c r="F16" s="405">
        <f t="shared" si="0"/>
        <v>0</v>
      </c>
    </row>
    <row r="17" spans="1:6" ht="36" customHeight="1" x14ac:dyDescent="0.2">
      <c r="A17" s="516"/>
      <c r="B17" s="411" t="s">
        <v>144</v>
      </c>
      <c r="C17" s="407" t="s">
        <v>33</v>
      </c>
      <c r="D17" s="408">
        <v>1</v>
      </c>
      <c r="E17" s="404"/>
      <c r="F17" s="405">
        <f t="shared" si="0"/>
        <v>0</v>
      </c>
    </row>
    <row r="18" spans="1:6" ht="36" x14ac:dyDescent="0.2">
      <c r="A18" s="516"/>
      <c r="B18" s="411" t="s">
        <v>271</v>
      </c>
      <c r="C18" s="407" t="s">
        <v>33</v>
      </c>
      <c r="D18" s="408">
        <v>15</v>
      </c>
      <c r="E18" s="404"/>
      <c r="F18" s="405">
        <f t="shared" si="0"/>
        <v>0</v>
      </c>
    </row>
    <row r="19" spans="1:6" ht="36" x14ac:dyDescent="0.2">
      <c r="A19" s="516"/>
      <c r="B19" s="411" t="s">
        <v>185</v>
      </c>
      <c r="C19" s="407" t="s">
        <v>33</v>
      </c>
      <c r="D19" s="408">
        <v>1</v>
      </c>
      <c r="E19" s="404"/>
      <c r="F19" s="405">
        <f t="shared" si="0"/>
        <v>0</v>
      </c>
    </row>
    <row r="20" spans="1:6" ht="36" x14ac:dyDescent="0.2">
      <c r="A20" s="516"/>
      <c r="B20" s="412" t="s">
        <v>145</v>
      </c>
      <c r="C20" s="413" t="s">
        <v>33</v>
      </c>
      <c r="D20" s="414">
        <v>36</v>
      </c>
      <c r="E20" s="404"/>
      <c r="F20" s="405">
        <f t="shared" si="0"/>
        <v>0</v>
      </c>
    </row>
    <row r="21" spans="1:6" s="416" customFormat="1" x14ac:dyDescent="0.2">
      <c r="A21" s="516"/>
      <c r="B21" s="412" t="s">
        <v>146</v>
      </c>
      <c r="C21" s="413" t="s">
        <v>34</v>
      </c>
      <c r="D21" s="415">
        <v>6</v>
      </c>
      <c r="E21" s="409"/>
      <c r="F21" s="405">
        <f t="shared" si="0"/>
        <v>0</v>
      </c>
    </row>
    <row r="22" spans="1:6" s="416" customFormat="1" x14ac:dyDescent="0.2">
      <c r="A22" s="516"/>
      <c r="B22" s="412" t="s">
        <v>272</v>
      </c>
      <c r="C22" s="413" t="s">
        <v>34</v>
      </c>
      <c r="D22" s="415">
        <v>1</v>
      </c>
      <c r="E22" s="404"/>
      <c r="F22" s="405">
        <f t="shared" si="0"/>
        <v>0</v>
      </c>
    </row>
    <row r="23" spans="1:6" s="416" customFormat="1" x14ac:dyDescent="0.2">
      <c r="A23" s="516"/>
      <c r="B23" s="412" t="s">
        <v>273</v>
      </c>
      <c r="C23" s="413" t="s">
        <v>34</v>
      </c>
      <c r="D23" s="415">
        <v>20</v>
      </c>
      <c r="E23" s="404"/>
      <c r="F23" s="405">
        <f t="shared" si="0"/>
        <v>0</v>
      </c>
    </row>
    <row r="24" spans="1:6" s="416" customFormat="1" x14ac:dyDescent="0.2">
      <c r="A24" s="516"/>
      <c r="B24" s="412" t="s">
        <v>274</v>
      </c>
      <c r="C24" s="413" t="s">
        <v>34</v>
      </c>
      <c r="D24" s="415">
        <v>3</v>
      </c>
      <c r="E24" s="404"/>
      <c r="F24" s="405">
        <f t="shared" si="0"/>
        <v>0</v>
      </c>
    </row>
    <row r="25" spans="1:6" ht="24" x14ac:dyDescent="0.2">
      <c r="A25" s="516"/>
      <c r="B25" s="411" t="s">
        <v>275</v>
      </c>
      <c r="C25" s="407" t="s">
        <v>33</v>
      </c>
      <c r="D25" s="414">
        <v>640</v>
      </c>
      <c r="E25" s="404"/>
      <c r="F25" s="405">
        <f t="shared" si="0"/>
        <v>0</v>
      </c>
    </row>
    <row r="26" spans="1:6" ht="24" x14ac:dyDescent="0.2">
      <c r="A26" s="516"/>
      <c r="B26" s="411" t="s">
        <v>276</v>
      </c>
      <c r="C26" s="407" t="s">
        <v>33</v>
      </c>
      <c r="D26" s="408">
        <v>40</v>
      </c>
      <c r="E26" s="404"/>
      <c r="F26" s="405">
        <f t="shared" si="0"/>
        <v>0</v>
      </c>
    </row>
    <row r="27" spans="1:6" ht="24" x14ac:dyDescent="0.2">
      <c r="A27" s="516"/>
      <c r="B27" s="411" t="s">
        <v>147</v>
      </c>
      <c r="C27" s="407" t="s">
        <v>33</v>
      </c>
      <c r="D27" s="408">
        <v>30</v>
      </c>
      <c r="E27" s="404"/>
      <c r="F27" s="405">
        <f t="shared" si="0"/>
        <v>0</v>
      </c>
    </row>
    <row r="28" spans="1:6" ht="24" x14ac:dyDescent="0.2">
      <c r="A28" s="516"/>
      <c r="B28" s="411" t="s">
        <v>186</v>
      </c>
      <c r="C28" s="407" t="s">
        <v>33</v>
      </c>
      <c r="D28" s="408">
        <v>1</v>
      </c>
      <c r="E28" s="404"/>
      <c r="F28" s="405">
        <f t="shared" si="0"/>
        <v>0</v>
      </c>
    </row>
    <row r="29" spans="1:6" ht="24" customHeight="1" thickBot="1" x14ac:dyDescent="0.25">
      <c r="A29" s="517"/>
      <c r="B29" s="417" t="s">
        <v>148</v>
      </c>
      <c r="C29" s="407" t="s">
        <v>33</v>
      </c>
      <c r="D29" s="408">
        <v>300</v>
      </c>
      <c r="E29" s="409"/>
      <c r="F29" s="405">
        <f t="shared" si="0"/>
        <v>0</v>
      </c>
    </row>
    <row r="30" spans="1:6" ht="13.5" thickBot="1" x14ac:dyDescent="0.25">
      <c r="A30" s="518" t="s">
        <v>35</v>
      </c>
      <c r="B30" s="418" t="s">
        <v>36</v>
      </c>
      <c r="C30" s="397"/>
      <c r="D30" s="419"/>
      <c r="E30" s="572"/>
      <c r="F30" s="400">
        <f>SUM(F31:F37)</f>
        <v>0</v>
      </c>
    </row>
    <row r="31" spans="1:6" ht="12.75" customHeight="1" x14ac:dyDescent="0.2">
      <c r="A31" s="519"/>
      <c r="B31" s="401" t="s">
        <v>149</v>
      </c>
      <c r="C31" s="402" t="s">
        <v>33</v>
      </c>
      <c r="D31" s="420">
        <v>5500</v>
      </c>
      <c r="E31" s="404"/>
      <c r="F31" s="405">
        <f t="shared" ref="F31:F37" si="1">ROUND(E31,2)*D31</f>
        <v>0</v>
      </c>
    </row>
    <row r="32" spans="1:6" ht="12.75" customHeight="1" x14ac:dyDescent="0.2">
      <c r="A32" s="519"/>
      <c r="B32" s="406" t="s">
        <v>277</v>
      </c>
      <c r="C32" s="407" t="s">
        <v>33</v>
      </c>
      <c r="D32" s="408">
        <v>300</v>
      </c>
      <c r="E32" s="404"/>
      <c r="F32" s="405">
        <f t="shared" si="1"/>
        <v>0</v>
      </c>
    </row>
    <row r="33" spans="1:6" ht="12.75" customHeight="1" x14ac:dyDescent="0.2">
      <c r="A33" s="519"/>
      <c r="B33" s="406" t="s">
        <v>278</v>
      </c>
      <c r="C33" s="407" t="s">
        <v>33</v>
      </c>
      <c r="D33" s="408">
        <v>300</v>
      </c>
      <c r="E33" s="404"/>
      <c r="F33" s="405">
        <f t="shared" si="1"/>
        <v>0</v>
      </c>
    </row>
    <row r="34" spans="1:6" x14ac:dyDescent="0.2">
      <c r="A34" s="519"/>
      <c r="B34" s="421" t="s">
        <v>150</v>
      </c>
      <c r="C34" s="407" t="s">
        <v>33</v>
      </c>
      <c r="D34" s="408">
        <v>100</v>
      </c>
      <c r="E34" s="404"/>
      <c r="F34" s="405">
        <f t="shared" si="1"/>
        <v>0</v>
      </c>
    </row>
    <row r="35" spans="1:6" ht="12.75" customHeight="1" x14ac:dyDescent="0.2">
      <c r="A35" s="519"/>
      <c r="B35" s="406" t="s">
        <v>37</v>
      </c>
      <c r="C35" s="407" t="s">
        <v>33</v>
      </c>
      <c r="D35" s="408">
        <v>100</v>
      </c>
      <c r="E35" s="404"/>
      <c r="F35" s="405">
        <f t="shared" si="1"/>
        <v>0</v>
      </c>
    </row>
    <row r="36" spans="1:6" ht="12.75" customHeight="1" x14ac:dyDescent="0.2">
      <c r="A36" s="519"/>
      <c r="B36" s="406" t="s">
        <v>151</v>
      </c>
      <c r="C36" s="407" t="s">
        <v>33</v>
      </c>
      <c r="D36" s="408">
        <v>200</v>
      </c>
      <c r="E36" s="404"/>
      <c r="F36" s="405">
        <f t="shared" si="1"/>
        <v>0</v>
      </c>
    </row>
    <row r="37" spans="1:6" ht="13.5" customHeight="1" thickBot="1" x14ac:dyDescent="0.25">
      <c r="A37" s="520"/>
      <c r="B37" s="406" t="s">
        <v>38</v>
      </c>
      <c r="C37" s="422" t="s">
        <v>33</v>
      </c>
      <c r="D37" s="408">
        <v>140</v>
      </c>
      <c r="E37" s="404"/>
      <c r="F37" s="405">
        <f t="shared" si="1"/>
        <v>0</v>
      </c>
    </row>
    <row r="38" spans="1:6" ht="13.5" thickBot="1" x14ac:dyDescent="0.25">
      <c r="A38" s="518" t="s">
        <v>39</v>
      </c>
      <c r="B38" s="418" t="s">
        <v>40</v>
      </c>
      <c r="C38" s="397"/>
      <c r="D38" s="419"/>
      <c r="E38" s="572"/>
      <c r="F38" s="400">
        <f>SUM(F39:F61)</f>
        <v>0</v>
      </c>
    </row>
    <row r="39" spans="1:6" ht="12.75" customHeight="1" x14ac:dyDescent="0.2">
      <c r="A39" s="519"/>
      <c r="B39" s="423" t="s">
        <v>41</v>
      </c>
      <c r="C39" s="402" t="s">
        <v>34</v>
      </c>
      <c r="D39" s="420">
        <v>420</v>
      </c>
      <c r="E39" s="573"/>
      <c r="F39" s="424">
        <f>ROUND(E39,2)*D39</f>
        <v>0</v>
      </c>
    </row>
    <row r="40" spans="1:6" ht="25.5" customHeight="1" x14ac:dyDescent="0.2">
      <c r="A40" s="519"/>
      <c r="B40" s="423" t="s">
        <v>42</v>
      </c>
      <c r="C40" s="407" t="s">
        <v>34</v>
      </c>
      <c r="D40" s="420">
        <f>D44+D45+D46+D48+D49+D50+D51+D52+D53</f>
        <v>121</v>
      </c>
      <c r="E40" s="574"/>
      <c r="F40" s="424">
        <f t="shared" ref="F40:F61" si="2">ROUND(E40,2)*D40</f>
        <v>0</v>
      </c>
    </row>
    <row r="41" spans="1:6" ht="24" x14ac:dyDescent="0.2">
      <c r="A41" s="519"/>
      <c r="B41" s="406" t="s">
        <v>43</v>
      </c>
      <c r="C41" s="407" t="s">
        <v>34</v>
      </c>
      <c r="D41" s="408">
        <f>D54+D55+D56</f>
        <v>15</v>
      </c>
      <c r="E41" s="574"/>
      <c r="F41" s="424">
        <f t="shared" si="2"/>
        <v>0</v>
      </c>
    </row>
    <row r="42" spans="1:6" ht="12.75" customHeight="1" x14ac:dyDescent="0.2">
      <c r="A42" s="519"/>
      <c r="B42" s="411" t="s">
        <v>44</v>
      </c>
      <c r="C42" s="407" t="s">
        <v>34</v>
      </c>
      <c r="D42" s="408">
        <v>10</v>
      </c>
      <c r="E42" s="574"/>
      <c r="F42" s="424">
        <f t="shared" si="2"/>
        <v>0</v>
      </c>
    </row>
    <row r="43" spans="1:6" ht="12.75" customHeight="1" x14ac:dyDescent="0.2">
      <c r="A43" s="519"/>
      <c r="B43" s="411" t="s">
        <v>45</v>
      </c>
      <c r="C43" s="407" t="s">
        <v>34</v>
      </c>
      <c r="D43" s="408">
        <v>5</v>
      </c>
      <c r="E43" s="575"/>
      <c r="F43" s="424">
        <f t="shared" si="2"/>
        <v>0</v>
      </c>
    </row>
    <row r="44" spans="1:6" ht="12.75" customHeight="1" x14ac:dyDescent="0.2">
      <c r="A44" s="519"/>
      <c r="B44" s="411" t="s">
        <v>279</v>
      </c>
      <c r="C44" s="407" t="s">
        <v>34</v>
      </c>
      <c r="D44" s="408">
        <v>20</v>
      </c>
      <c r="E44" s="574"/>
      <c r="F44" s="424">
        <f t="shared" si="2"/>
        <v>0</v>
      </c>
    </row>
    <row r="45" spans="1:6" ht="12.75" customHeight="1" x14ac:dyDescent="0.2">
      <c r="A45" s="519"/>
      <c r="B45" s="411" t="s">
        <v>46</v>
      </c>
      <c r="C45" s="407" t="s">
        <v>34</v>
      </c>
      <c r="D45" s="408">
        <v>20</v>
      </c>
      <c r="E45" s="574"/>
      <c r="F45" s="424">
        <f t="shared" si="2"/>
        <v>0</v>
      </c>
    </row>
    <row r="46" spans="1:6" ht="12.75" customHeight="1" x14ac:dyDescent="0.2">
      <c r="A46" s="519"/>
      <c r="B46" s="411" t="s">
        <v>47</v>
      </c>
      <c r="C46" s="407" t="s">
        <v>34</v>
      </c>
      <c r="D46" s="408">
        <v>20</v>
      </c>
      <c r="E46" s="575"/>
      <c r="F46" s="424">
        <f t="shared" si="2"/>
        <v>0</v>
      </c>
    </row>
    <row r="47" spans="1:6" ht="12.75" customHeight="1" x14ac:dyDescent="0.2">
      <c r="A47" s="519"/>
      <c r="B47" s="411" t="s">
        <v>48</v>
      </c>
      <c r="C47" s="407" t="s">
        <v>34</v>
      </c>
      <c r="D47" s="408">
        <v>10</v>
      </c>
      <c r="E47" s="574"/>
      <c r="F47" s="424">
        <f t="shared" si="2"/>
        <v>0</v>
      </c>
    </row>
    <row r="48" spans="1:6" ht="12.75" customHeight="1" x14ac:dyDescent="0.2">
      <c r="A48" s="519"/>
      <c r="B48" s="411" t="s">
        <v>49</v>
      </c>
      <c r="C48" s="407" t="s">
        <v>34</v>
      </c>
      <c r="D48" s="408">
        <v>10</v>
      </c>
      <c r="E48" s="574"/>
      <c r="F48" s="424">
        <f t="shared" si="2"/>
        <v>0</v>
      </c>
    </row>
    <row r="49" spans="1:6" ht="12.75" customHeight="1" x14ac:dyDescent="0.2">
      <c r="A49" s="519"/>
      <c r="B49" s="411" t="s">
        <v>50</v>
      </c>
      <c r="C49" s="407" t="s">
        <v>34</v>
      </c>
      <c r="D49" s="408">
        <v>5</v>
      </c>
      <c r="E49" s="574"/>
      <c r="F49" s="424">
        <f t="shared" si="2"/>
        <v>0</v>
      </c>
    </row>
    <row r="50" spans="1:6" ht="12.75" customHeight="1" x14ac:dyDescent="0.2">
      <c r="A50" s="519"/>
      <c r="B50" s="411" t="s">
        <v>280</v>
      </c>
      <c r="C50" s="407" t="s">
        <v>34</v>
      </c>
      <c r="D50" s="408">
        <v>1</v>
      </c>
      <c r="E50" s="574"/>
      <c r="F50" s="424">
        <f t="shared" si="2"/>
        <v>0</v>
      </c>
    </row>
    <row r="51" spans="1:6" ht="12.75" customHeight="1" x14ac:dyDescent="0.2">
      <c r="A51" s="519"/>
      <c r="B51" s="411" t="s">
        <v>281</v>
      </c>
      <c r="C51" s="407" t="s">
        <v>34</v>
      </c>
      <c r="D51" s="408">
        <v>15</v>
      </c>
      <c r="E51" s="574"/>
      <c r="F51" s="424">
        <f t="shared" si="2"/>
        <v>0</v>
      </c>
    </row>
    <row r="52" spans="1:6" ht="12.75" customHeight="1" x14ac:dyDescent="0.2">
      <c r="A52" s="519"/>
      <c r="B52" s="411" t="s">
        <v>51</v>
      </c>
      <c r="C52" s="407" t="s">
        <v>34</v>
      </c>
      <c r="D52" s="408">
        <v>15</v>
      </c>
      <c r="E52" s="574"/>
      <c r="F52" s="424">
        <f t="shared" si="2"/>
        <v>0</v>
      </c>
    </row>
    <row r="53" spans="1:6" ht="12.75" customHeight="1" x14ac:dyDescent="0.2">
      <c r="A53" s="519"/>
      <c r="B53" s="411" t="s">
        <v>52</v>
      </c>
      <c r="C53" s="407" t="s">
        <v>34</v>
      </c>
      <c r="D53" s="408">
        <v>15</v>
      </c>
      <c r="E53" s="574"/>
      <c r="F53" s="424">
        <f t="shared" si="2"/>
        <v>0</v>
      </c>
    </row>
    <row r="54" spans="1:6" ht="12.75" customHeight="1" x14ac:dyDescent="0.2">
      <c r="A54" s="519"/>
      <c r="B54" s="411" t="s">
        <v>282</v>
      </c>
      <c r="C54" s="407" t="s">
        <v>34</v>
      </c>
      <c r="D54" s="408">
        <v>5</v>
      </c>
      <c r="E54" s="574"/>
      <c r="F54" s="424">
        <f t="shared" si="2"/>
        <v>0</v>
      </c>
    </row>
    <row r="55" spans="1:6" ht="12.75" customHeight="1" x14ac:dyDescent="0.2">
      <c r="A55" s="519"/>
      <c r="B55" s="411" t="s">
        <v>283</v>
      </c>
      <c r="C55" s="407" t="s">
        <v>34</v>
      </c>
      <c r="D55" s="408">
        <v>5</v>
      </c>
      <c r="E55" s="574"/>
      <c r="F55" s="424">
        <f>ROUND(E55,2)*D55</f>
        <v>0</v>
      </c>
    </row>
    <row r="56" spans="1:6" ht="12.75" customHeight="1" x14ac:dyDescent="0.2">
      <c r="A56" s="519"/>
      <c r="B56" s="406" t="s">
        <v>53</v>
      </c>
      <c r="C56" s="407" t="s">
        <v>34</v>
      </c>
      <c r="D56" s="408">
        <v>5</v>
      </c>
      <c r="E56" s="575"/>
      <c r="F56" s="424">
        <f>ROUND(E56,2)*D56</f>
        <v>0</v>
      </c>
    </row>
    <row r="57" spans="1:6" ht="12.75" customHeight="1" x14ac:dyDescent="0.2">
      <c r="A57" s="519"/>
      <c r="B57" s="411" t="s">
        <v>284</v>
      </c>
      <c r="C57" s="407" t="s">
        <v>34</v>
      </c>
      <c r="D57" s="408">
        <f>SUM(D58:D61)</f>
        <v>55</v>
      </c>
      <c r="E57" s="574"/>
      <c r="F57" s="424">
        <f>ROUND(E57,2)*D57</f>
        <v>0</v>
      </c>
    </row>
    <row r="58" spans="1:6" ht="12.75" customHeight="1" x14ac:dyDescent="0.2">
      <c r="A58" s="519"/>
      <c r="B58" s="411" t="s">
        <v>54</v>
      </c>
      <c r="C58" s="407" t="s">
        <v>34</v>
      </c>
      <c r="D58" s="408">
        <v>5</v>
      </c>
      <c r="E58" s="575"/>
      <c r="F58" s="424">
        <f>ROUND(E58,2)*D58</f>
        <v>0</v>
      </c>
    </row>
    <row r="59" spans="1:6" ht="12.75" customHeight="1" x14ac:dyDescent="0.2">
      <c r="A59" s="519"/>
      <c r="B59" s="411" t="s">
        <v>285</v>
      </c>
      <c r="C59" s="407" t="s">
        <v>34</v>
      </c>
      <c r="D59" s="408">
        <v>20</v>
      </c>
      <c r="E59" s="574"/>
      <c r="F59" s="424">
        <f t="shared" si="2"/>
        <v>0</v>
      </c>
    </row>
    <row r="60" spans="1:6" ht="25.5" customHeight="1" x14ac:dyDescent="0.2">
      <c r="A60" s="519"/>
      <c r="B60" s="406" t="s">
        <v>55</v>
      </c>
      <c r="C60" s="407" t="s">
        <v>34</v>
      </c>
      <c r="D60" s="408">
        <v>10</v>
      </c>
      <c r="E60" s="574"/>
      <c r="F60" s="424">
        <f t="shared" si="2"/>
        <v>0</v>
      </c>
    </row>
    <row r="61" spans="1:6" ht="12.75" customHeight="1" thickBot="1" x14ac:dyDescent="0.25">
      <c r="A61" s="520"/>
      <c r="B61" s="425" t="s">
        <v>56</v>
      </c>
      <c r="C61" s="407" t="s">
        <v>34</v>
      </c>
      <c r="D61" s="408">
        <v>20</v>
      </c>
      <c r="E61" s="576"/>
      <c r="F61" s="424">
        <f t="shared" si="2"/>
        <v>0</v>
      </c>
    </row>
    <row r="62" spans="1:6" ht="13.5" thickBot="1" x14ac:dyDescent="0.25">
      <c r="A62" s="518" t="s">
        <v>57</v>
      </c>
      <c r="B62" s="418" t="s">
        <v>58</v>
      </c>
      <c r="C62" s="426"/>
      <c r="D62" s="419"/>
      <c r="E62" s="572"/>
      <c r="F62" s="400">
        <f>SUM(F63:F68)</f>
        <v>0</v>
      </c>
    </row>
    <row r="63" spans="1:6" x14ac:dyDescent="0.2">
      <c r="A63" s="521"/>
      <c r="B63" s="468" t="s">
        <v>305</v>
      </c>
      <c r="C63" s="428" t="s">
        <v>34</v>
      </c>
      <c r="D63" s="403">
        <v>18</v>
      </c>
      <c r="E63" s="404"/>
      <c r="F63" s="405">
        <f>ROUND(E63,2)*D63</f>
        <v>0</v>
      </c>
    </row>
    <row r="64" spans="1:6" x14ac:dyDescent="0.2">
      <c r="A64" s="521"/>
      <c r="B64" s="468" t="s">
        <v>306</v>
      </c>
      <c r="C64" s="428" t="s">
        <v>34</v>
      </c>
      <c r="D64" s="403">
        <v>8</v>
      </c>
      <c r="E64" s="404"/>
      <c r="F64" s="405">
        <f>ROUND(E64,2)*D64</f>
        <v>0</v>
      </c>
    </row>
    <row r="65" spans="1:6" ht="12.75" customHeight="1" x14ac:dyDescent="0.2">
      <c r="A65" s="519"/>
      <c r="B65" s="427" t="s">
        <v>286</v>
      </c>
      <c r="C65" s="428" t="s">
        <v>34</v>
      </c>
      <c r="D65" s="403">
        <v>25</v>
      </c>
      <c r="E65" s="404"/>
      <c r="F65" s="405">
        <f>ROUND(E65,2)*D65</f>
        <v>0</v>
      </c>
    </row>
    <row r="66" spans="1:6" ht="12.75" customHeight="1" x14ac:dyDescent="0.2">
      <c r="A66" s="519"/>
      <c r="B66" s="412" t="s">
        <v>175</v>
      </c>
      <c r="C66" s="428" t="s">
        <v>34</v>
      </c>
      <c r="D66" s="403">
        <v>20</v>
      </c>
      <c r="E66" s="404"/>
      <c r="F66" s="405">
        <f t="shared" ref="F66:F68" si="3">ROUND(E66,2)*D66</f>
        <v>0</v>
      </c>
    </row>
    <row r="67" spans="1:6" ht="12.75" customHeight="1" x14ac:dyDescent="0.2">
      <c r="A67" s="519"/>
      <c r="B67" s="412" t="s">
        <v>176</v>
      </c>
      <c r="C67" s="428" t="s">
        <v>34</v>
      </c>
      <c r="D67" s="403">
        <v>5</v>
      </c>
      <c r="E67" s="404"/>
      <c r="F67" s="405">
        <f t="shared" si="3"/>
        <v>0</v>
      </c>
    </row>
    <row r="68" spans="1:6" ht="13.5" customHeight="1" thickBot="1" x14ac:dyDescent="0.25">
      <c r="A68" s="520"/>
      <c r="B68" s="411" t="s">
        <v>287</v>
      </c>
      <c r="C68" s="407" t="s">
        <v>34</v>
      </c>
      <c r="D68" s="408">
        <v>10</v>
      </c>
      <c r="E68" s="409"/>
      <c r="F68" s="405">
        <f t="shared" si="3"/>
        <v>0</v>
      </c>
    </row>
    <row r="69" spans="1:6" ht="13.5" thickBot="1" x14ac:dyDescent="0.25">
      <c r="A69" s="518" t="s">
        <v>8</v>
      </c>
      <c r="B69" s="418" t="s">
        <v>59</v>
      </c>
      <c r="C69" s="397"/>
      <c r="D69" s="419"/>
      <c r="E69" s="572"/>
      <c r="F69" s="400">
        <f>SUM(F70:F72)</f>
        <v>0</v>
      </c>
    </row>
    <row r="70" spans="1:6" ht="12.75" customHeight="1" x14ac:dyDescent="0.2">
      <c r="A70" s="519"/>
      <c r="B70" s="421" t="s">
        <v>60</v>
      </c>
      <c r="C70" s="402" t="s">
        <v>34</v>
      </c>
      <c r="D70" s="420">
        <v>280</v>
      </c>
      <c r="E70" s="404"/>
      <c r="F70" s="405">
        <f>ROUND(E70,2)*D70</f>
        <v>0</v>
      </c>
    </row>
    <row r="71" spans="1:6" ht="24" x14ac:dyDescent="0.2">
      <c r="A71" s="519"/>
      <c r="B71" s="411" t="s">
        <v>61</v>
      </c>
      <c r="C71" s="407" t="s">
        <v>34</v>
      </c>
      <c r="D71" s="408">
        <v>280</v>
      </c>
      <c r="E71" s="409"/>
      <c r="F71" s="405">
        <f>ROUND(E71,2)*D71</f>
        <v>0</v>
      </c>
    </row>
    <row r="72" spans="1:6" ht="13.5" customHeight="1" thickBot="1" x14ac:dyDescent="0.25">
      <c r="A72" s="520"/>
      <c r="B72" s="429" t="s">
        <v>62</v>
      </c>
      <c r="C72" s="430" t="s">
        <v>33</v>
      </c>
      <c r="D72" s="431">
        <v>500</v>
      </c>
      <c r="E72" s="432"/>
      <c r="F72" s="433">
        <f>ROUND(E72,2)*D72</f>
        <v>0</v>
      </c>
    </row>
    <row r="73" spans="1:6" ht="13.5" thickBot="1" x14ac:dyDescent="0.25">
      <c r="A73" s="518" t="s">
        <v>10</v>
      </c>
      <c r="B73" s="418" t="s">
        <v>63</v>
      </c>
      <c r="C73" s="397"/>
      <c r="D73" s="419"/>
      <c r="E73" s="572"/>
      <c r="F73" s="400">
        <f>SUM(F74:F85)</f>
        <v>0</v>
      </c>
    </row>
    <row r="74" spans="1:6" ht="12.75" customHeight="1" x14ac:dyDescent="0.2">
      <c r="A74" s="519"/>
      <c r="B74" s="434" t="s">
        <v>288</v>
      </c>
      <c r="C74" s="435" t="s">
        <v>34</v>
      </c>
      <c r="D74" s="436">
        <v>1</v>
      </c>
      <c r="E74" s="437"/>
      <c r="F74" s="438">
        <f t="shared" ref="F74:F85" si="4">ROUND(E74,2)*D74</f>
        <v>0</v>
      </c>
    </row>
    <row r="75" spans="1:6" ht="12.75" customHeight="1" x14ac:dyDescent="0.2">
      <c r="A75" s="519"/>
      <c r="B75" s="411" t="s">
        <v>64</v>
      </c>
      <c r="C75" s="407" t="s">
        <v>34</v>
      </c>
      <c r="D75" s="408">
        <f>D39+D68</f>
        <v>430</v>
      </c>
      <c r="E75" s="439"/>
      <c r="F75" s="405">
        <f t="shared" si="4"/>
        <v>0</v>
      </c>
    </row>
    <row r="76" spans="1:6" ht="12.75" customHeight="1" x14ac:dyDescent="0.2">
      <c r="A76" s="519"/>
      <c r="B76" s="411" t="s">
        <v>65</v>
      </c>
      <c r="C76" s="407" t="s">
        <v>34</v>
      </c>
      <c r="D76" s="408">
        <f>D40</f>
        <v>121</v>
      </c>
      <c r="E76" s="439"/>
      <c r="F76" s="405">
        <f t="shared" si="4"/>
        <v>0</v>
      </c>
    </row>
    <row r="77" spans="1:6" ht="12.75" customHeight="1" x14ac:dyDescent="0.2">
      <c r="A77" s="519"/>
      <c r="B77" s="411" t="s">
        <v>66</v>
      </c>
      <c r="C77" s="407" t="s">
        <v>34</v>
      </c>
      <c r="D77" s="408">
        <f>D41+D57</f>
        <v>70</v>
      </c>
      <c r="E77" s="439"/>
      <c r="F77" s="405">
        <f t="shared" si="4"/>
        <v>0</v>
      </c>
    </row>
    <row r="78" spans="1:6" ht="25.5" customHeight="1" x14ac:dyDescent="0.2">
      <c r="A78" s="519"/>
      <c r="B78" s="440" t="s">
        <v>289</v>
      </c>
      <c r="C78" s="407" t="s">
        <v>34</v>
      </c>
      <c r="D78" s="408">
        <v>1</v>
      </c>
      <c r="E78" s="439"/>
      <c r="F78" s="405">
        <f t="shared" si="4"/>
        <v>0</v>
      </c>
    </row>
    <row r="79" spans="1:6" ht="24" x14ac:dyDescent="0.2">
      <c r="A79" s="519"/>
      <c r="B79" s="411" t="s">
        <v>290</v>
      </c>
      <c r="C79" s="407" t="s">
        <v>33</v>
      </c>
      <c r="D79" s="408">
        <v>1</v>
      </c>
      <c r="E79" s="439"/>
      <c r="F79" s="405">
        <f t="shared" si="4"/>
        <v>0</v>
      </c>
    </row>
    <row r="80" spans="1:6" ht="24" x14ac:dyDescent="0.2">
      <c r="A80" s="519"/>
      <c r="B80" s="411" t="s">
        <v>291</v>
      </c>
      <c r="C80" s="407" t="s">
        <v>34</v>
      </c>
      <c r="D80" s="408">
        <v>1</v>
      </c>
      <c r="E80" s="439"/>
      <c r="F80" s="405">
        <f t="shared" si="4"/>
        <v>0</v>
      </c>
    </row>
    <row r="81" spans="1:6" ht="24" x14ac:dyDescent="0.2">
      <c r="A81" s="519"/>
      <c r="B81" s="412" t="s">
        <v>292</v>
      </c>
      <c r="C81" s="413" t="s">
        <v>34</v>
      </c>
      <c r="D81" s="441">
        <v>1</v>
      </c>
      <c r="E81" s="442"/>
      <c r="F81" s="405">
        <f t="shared" si="4"/>
        <v>0</v>
      </c>
    </row>
    <row r="82" spans="1:6" x14ac:dyDescent="0.2">
      <c r="A82" s="519"/>
      <c r="B82" s="412" t="s">
        <v>293</v>
      </c>
      <c r="C82" s="413" t="s">
        <v>34</v>
      </c>
      <c r="D82" s="441">
        <v>2</v>
      </c>
      <c r="E82" s="442"/>
      <c r="F82" s="405">
        <f t="shared" si="4"/>
        <v>0</v>
      </c>
    </row>
    <row r="83" spans="1:6" ht="24" x14ac:dyDescent="0.2">
      <c r="A83" s="519"/>
      <c r="B83" s="410" t="s">
        <v>294</v>
      </c>
      <c r="C83" s="413" t="s">
        <v>152</v>
      </c>
      <c r="D83" s="441">
        <v>1</v>
      </c>
      <c r="E83" s="442"/>
      <c r="F83" s="405">
        <f t="shared" si="4"/>
        <v>0</v>
      </c>
    </row>
    <row r="84" spans="1:6" x14ac:dyDescent="0.2">
      <c r="A84" s="519"/>
      <c r="B84" s="410" t="s">
        <v>295</v>
      </c>
      <c r="C84" s="413" t="s">
        <v>152</v>
      </c>
      <c r="D84" s="441">
        <v>2</v>
      </c>
      <c r="E84" s="442"/>
      <c r="F84" s="443">
        <f t="shared" si="4"/>
        <v>0</v>
      </c>
    </row>
    <row r="85" spans="1:6" ht="156.75" thickBot="1" x14ac:dyDescent="0.25">
      <c r="A85" s="519"/>
      <c r="B85" s="444" t="s">
        <v>296</v>
      </c>
      <c r="C85" s="430" t="s">
        <v>69</v>
      </c>
      <c r="D85" s="577"/>
      <c r="E85" s="445"/>
      <c r="F85" s="433">
        <f t="shared" si="4"/>
        <v>0</v>
      </c>
    </row>
    <row r="86" spans="1:6" ht="7.5" customHeight="1" thickBot="1" x14ac:dyDescent="0.25">
      <c r="A86" s="446"/>
      <c r="B86" s="447"/>
      <c r="C86" s="448"/>
      <c r="D86" s="449"/>
      <c r="E86" s="569"/>
      <c r="F86" s="450"/>
    </row>
    <row r="87" spans="1:6" ht="16.5" thickBot="1" x14ac:dyDescent="0.25">
      <c r="A87" s="451"/>
      <c r="B87" s="452" t="s">
        <v>67</v>
      </c>
      <c r="C87" s="453"/>
      <c r="D87" s="389"/>
      <c r="E87" s="454"/>
      <c r="F87" s="455">
        <f>F73+F69+F62+F38+F30+F6</f>
        <v>0</v>
      </c>
    </row>
    <row r="88" spans="1:6" x14ac:dyDescent="0.2">
      <c r="A88" s="457"/>
      <c r="B88" s="458" t="s">
        <v>188</v>
      </c>
      <c r="C88" s="459"/>
      <c r="D88" s="460"/>
      <c r="E88" s="461"/>
      <c r="F88" s="462">
        <f>F87*0.23</f>
        <v>0</v>
      </c>
    </row>
    <row r="89" spans="1:6" ht="13.5" thickBot="1" x14ac:dyDescent="0.25">
      <c r="A89" s="451"/>
      <c r="B89" s="463" t="s">
        <v>68</v>
      </c>
      <c r="C89" s="453"/>
      <c r="D89" s="389"/>
      <c r="E89" s="454"/>
      <c r="F89" s="455">
        <f>F87+F88</f>
        <v>0</v>
      </c>
    </row>
    <row r="90" spans="1:6" x14ac:dyDescent="0.2">
      <c r="A90" s="570"/>
      <c r="B90" s="570"/>
      <c r="C90" s="570"/>
      <c r="D90" s="570"/>
      <c r="E90" s="570"/>
      <c r="F90" s="570"/>
    </row>
    <row r="91" spans="1:6" x14ac:dyDescent="0.2">
      <c r="A91" s="571" t="s">
        <v>297</v>
      </c>
      <c r="B91" s="571"/>
      <c r="C91" s="571"/>
      <c r="D91" s="571"/>
      <c r="E91" s="571"/>
      <c r="F91" s="571"/>
    </row>
    <row r="92" spans="1:6" x14ac:dyDescent="0.2">
      <c r="A92" s="571"/>
      <c r="B92" s="571"/>
      <c r="C92" s="571"/>
      <c r="D92" s="571"/>
      <c r="E92" s="571"/>
      <c r="F92" s="571"/>
    </row>
    <row r="93" spans="1:6" x14ac:dyDescent="0.2">
      <c r="A93" s="464" t="s">
        <v>298</v>
      </c>
      <c r="B93" s="464"/>
      <c r="C93" s="464"/>
      <c r="D93" s="464"/>
      <c r="E93" s="464"/>
      <c r="F93" s="464"/>
    </row>
    <row r="94" spans="1:6" x14ac:dyDescent="0.2">
      <c r="A94" s="465"/>
      <c r="B94" s="465"/>
      <c r="C94" s="465"/>
      <c r="D94" s="465"/>
      <c r="E94" s="465"/>
      <c r="F94" s="465"/>
    </row>
    <row r="95" spans="1:6" x14ac:dyDescent="0.2">
      <c r="A95" s="466" t="s">
        <v>299</v>
      </c>
      <c r="B95" s="466"/>
      <c r="C95" s="466"/>
      <c r="D95" s="466"/>
      <c r="E95" s="466"/>
      <c r="F95" s="466"/>
    </row>
    <row r="96" spans="1:6" x14ac:dyDescent="0.2">
      <c r="A96" s="466"/>
      <c r="B96" s="466"/>
      <c r="C96" s="466"/>
      <c r="D96" s="466"/>
      <c r="E96" s="466"/>
      <c r="F96" s="466"/>
    </row>
    <row r="97" spans="1:6" x14ac:dyDescent="0.2">
      <c r="A97" s="467" t="s">
        <v>187</v>
      </c>
      <c r="B97" s="466"/>
      <c r="C97" s="466"/>
      <c r="D97" s="466"/>
      <c r="E97" s="466"/>
      <c r="F97" s="466"/>
    </row>
    <row r="98" spans="1:6" x14ac:dyDescent="0.2">
      <c r="A98" s="578"/>
      <c r="B98" s="578"/>
      <c r="C98" s="578"/>
      <c r="D98" s="578"/>
      <c r="E98" s="578"/>
      <c r="F98" s="578"/>
    </row>
    <row r="99" spans="1:6" x14ac:dyDescent="0.2">
      <c r="A99" s="578"/>
      <c r="B99" s="578"/>
      <c r="C99" s="578"/>
      <c r="D99" s="578"/>
      <c r="E99" s="578"/>
      <c r="F99" s="578"/>
    </row>
    <row r="100" spans="1:6" x14ac:dyDescent="0.2">
      <c r="A100" s="579" t="s">
        <v>300</v>
      </c>
      <c r="B100" s="579"/>
      <c r="C100" s="578"/>
      <c r="D100" s="578"/>
      <c r="E100" s="578"/>
      <c r="F100" s="578"/>
    </row>
    <row r="101" spans="1:6" x14ac:dyDescent="0.2">
      <c r="A101" s="578"/>
      <c r="B101" s="578"/>
      <c r="C101" s="578"/>
      <c r="D101" s="580" t="s">
        <v>301</v>
      </c>
      <c r="E101" s="580"/>
      <c r="F101" s="578"/>
    </row>
    <row r="102" spans="1:6" x14ac:dyDescent="0.2">
      <c r="A102" s="578"/>
      <c r="B102" s="581" t="s">
        <v>302</v>
      </c>
      <c r="C102" s="581"/>
      <c r="D102" s="581"/>
      <c r="E102" s="581"/>
      <c r="F102" s="581"/>
    </row>
    <row r="103" spans="1:6" x14ac:dyDescent="0.2">
      <c r="A103" s="578"/>
      <c r="B103" s="578"/>
      <c r="C103" s="578"/>
      <c r="D103" s="578"/>
      <c r="E103" s="578"/>
      <c r="F103" s="578"/>
    </row>
    <row r="104" spans="1:6" x14ac:dyDescent="0.2">
      <c r="A104" s="578"/>
      <c r="B104" s="578"/>
      <c r="C104" s="578"/>
      <c r="D104" s="578"/>
      <c r="E104" s="578"/>
      <c r="F104" s="578"/>
    </row>
    <row r="105" spans="1:6" x14ac:dyDescent="0.2">
      <c r="A105" s="578"/>
      <c r="B105" s="578"/>
      <c r="C105" s="578"/>
      <c r="D105" s="578"/>
      <c r="E105" s="578"/>
      <c r="F105" s="578"/>
    </row>
    <row r="106" spans="1:6" x14ac:dyDescent="0.2">
      <c r="A106" s="578"/>
      <c r="B106" s="578"/>
      <c r="C106" s="578"/>
      <c r="D106" s="578"/>
      <c r="E106" s="578"/>
      <c r="F106" s="578"/>
    </row>
  </sheetData>
  <sheetProtection algorithmName="SHA-512" hashValue="7dPlvcRA4ooWmCCWTVunb6BsuCqTBpfhJ1PblYtSmve5pS2RI8MEoJLwDtTVvGJ7vGwvti36lTpgnKUIZJWnzw==" saltValue="dexcqEI0uPCz08qBGdZ/Og==" spinCount="100000" sheet="1" objects="1" scenarios="1"/>
  <mergeCells count="9">
    <mergeCell ref="A100:B100"/>
    <mergeCell ref="D101:E101"/>
    <mergeCell ref="B102:F102"/>
    <mergeCell ref="A6:A29"/>
    <mergeCell ref="A30:A37"/>
    <mergeCell ref="A38:A61"/>
    <mergeCell ref="A62:A68"/>
    <mergeCell ref="A69:A72"/>
    <mergeCell ref="A73:A85"/>
  </mergeCells>
  <printOptions horizontalCentered="1"/>
  <pageMargins left="0.59055118110236227" right="0.19685039370078741" top="0.59055118110236227" bottom="0.59055118110236227" header="0" footer="0"/>
  <pageSetup paperSize="9" scale="7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AA826-4F6E-469D-9365-B45D3A0588F8}">
  <dimension ref="A1:M99"/>
  <sheetViews>
    <sheetView showGridLines="0" zoomScaleNormal="100" zoomScaleSheetLayoutView="100" workbookViewId="0"/>
  </sheetViews>
  <sheetFormatPr defaultRowHeight="12.75" x14ac:dyDescent="0.2"/>
  <cols>
    <col min="1" max="1" width="5" style="290" bestFit="1" customWidth="1"/>
    <col min="2" max="2" width="78.42578125" style="290" customWidth="1"/>
    <col min="3" max="3" width="5.7109375" style="290" customWidth="1"/>
    <col min="4" max="4" width="9" style="290" bestFit="1" customWidth="1"/>
    <col min="5" max="5" width="13.140625" style="290" customWidth="1"/>
    <col min="6" max="6" width="15.28515625" style="290" customWidth="1"/>
    <col min="7" max="256" width="9.140625" style="290"/>
    <col min="257" max="257" width="5" style="290" bestFit="1" customWidth="1"/>
    <col min="258" max="258" width="78.42578125" style="290" customWidth="1"/>
    <col min="259" max="259" width="4.7109375" style="290" customWidth="1"/>
    <col min="260" max="260" width="9" style="290" bestFit="1" customWidth="1"/>
    <col min="261" max="261" width="13.140625" style="290" customWidth="1"/>
    <col min="262" max="262" width="15.28515625" style="290" customWidth="1"/>
    <col min="263" max="512" width="9.140625" style="290"/>
    <col min="513" max="513" width="5" style="290" bestFit="1" customWidth="1"/>
    <col min="514" max="514" width="78.42578125" style="290" customWidth="1"/>
    <col min="515" max="515" width="4.7109375" style="290" customWidth="1"/>
    <col min="516" max="516" width="9" style="290" bestFit="1" customWidth="1"/>
    <col min="517" max="517" width="13.140625" style="290" customWidth="1"/>
    <col min="518" max="518" width="15.28515625" style="290" customWidth="1"/>
    <col min="519" max="768" width="9.140625" style="290"/>
    <col min="769" max="769" width="5" style="290" bestFit="1" customWidth="1"/>
    <col min="770" max="770" width="78.42578125" style="290" customWidth="1"/>
    <col min="771" max="771" width="4.7109375" style="290" customWidth="1"/>
    <col min="772" max="772" width="9" style="290" bestFit="1" customWidth="1"/>
    <col min="773" max="773" width="13.140625" style="290" customWidth="1"/>
    <col min="774" max="774" width="15.28515625" style="290" customWidth="1"/>
    <col min="775" max="1024" width="9.140625" style="290"/>
    <col min="1025" max="1025" width="5" style="290" bestFit="1" customWidth="1"/>
    <col min="1026" max="1026" width="78.42578125" style="290" customWidth="1"/>
    <col min="1027" max="1027" width="4.7109375" style="290" customWidth="1"/>
    <col min="1028" max="1028" width="9" style="290" bestFit="1" customWidth="1"/>
    <col min="1029" max="1029" width="13.140625" style="290" customWidth="1"/>
    <col min="1030" max="1030" width="15.28515625" style="290" customWidth="1"/>
    <col min="1031" max="1280" width="9.140625" style="290"/>
    <col min="1281" max="1281" width="5" style="290" bestFit="1" customWidth="1"/>
    <col min="1282" max="1282" width="78.42578125" style="290" customWidth="1"/>
    <col min="1283" max="1283" width="4.7109375" style="290" customWidth="1"/>
    <col min="1284" max="1284" width="9" style="290" bestFit="1" customWidth="1"/>
    <col min="1285" max="1285" width="13.140625" style="290" customWidth="1"/>
    <col min="1286" max="1286" width="15.28515625" style="290" customWidth="1"/>
    <col min="1287" max="1536" width="9.140625" style="290"/>
    <col min="1537" max="1537" width="5" style="290" bestFit="1" customWidth="1"/>
    <col min="1538" max="1538" width="78.42578125" style="290" customWidth="1"/>
    <col min="1539" max="1539" width="4.7109375" style="290" customWidth="1"/>
    <col min="1540" max="1540" width="9" style="290" bestFit="1" customWidth="1"/>
    <col min="1541" max="1541" width="13.140625" style="290" customWidth="1"/>
    <col min="1542" max="1542" width="15.28515625" style="290" customWidth="1"/>
    <col min="1543" max="1792" width="9.140625" style="290"/>
    <col min="1793" max="1793" width="5" style="290" bestFit="1" customWidth="1"/>
    <col min="1794" max="1794" width="78.42578125" style="290" customWidth="1"/>
    <col min="1795" max="1795" width="4.7109375" style="290" customWidth="1"/>
    <col min="1796" max="1796" width="9" style="290" bestFit="1" customWidth="1"/>
    <col min="1797" max="1797" width="13.140625" style="290" customWidth="1"/>
    <col min="1798" max="1798" width="15.28515625" style="290" customWidth="1"/>
    <col min="1799" max="2048" width="9.140625" style="290"/>
    <col min="2049" max="2049" width="5" style="290" bestFit="1" customWidth="1"/>
    <col min="2050" max="2050" width="78.42578125" style="290" customWidth="1"/>
    <col min="2051" max="2051" width="4.7109375" style="290" customWidth="1"/>
    <col min="2052" max="2052" width="9" style="290" bestFit="1" customWidth="1"/>
    <col min="2053" max="2053" width="13.140625" style="290" customWidth="1"/>
    <col min="2054" max="2054" width="15.28515625" style="290" customWidth="1"/>
    <col min="2055" max="2304" width="9.140625" style="290"/>
    <col min="2305" max="2305" width="5" style="290" bestFit="1" customWidth="1"/>
    <col min="2306" max="2306" width="78.42578125" style="290" customWidth="1"/>
    <col min="2307" max="2307" width="4.7109375" style="290" customWidth="1"/>
    <col min="2308" max="2308" width="9" style="290" bestFit="1" customWidth="1"/>
    <col min="2309" max="2309" width="13.140625" style="290" customWidth="1"/>
    <col min="2310" max="2310" width="15.28515625" style="290" customWidth="1"/>
    <col min="2311" max="2560" width="9.140625" style="290"/>
    <col min="2561" max="2561" width="5" style="290" bestFit="1" customWidth="1"/>
    <col min="2562" max="2562" width="78.42578125" style="290" customWidth="1"/>
    <col min="2563" max="2563" width="4.7109375" style="290" customWidth="1"/>
    <col min="2564" max="2564" width="9" style="290" bestFit="1" customWidth="1"/>
    <col min="2565" max="2565" width="13.140625" style="290" customWidth="1"/>
    <col min="2566" max="2566" width="15.28515625" style="290" customWidth="1"/>
    <col min="2567" max="2816" width="9.140625" style="290"/>
    <col min="2817" max="2817" width="5" style="290" bestFit="1" customWidth="1"/>
    <col min="2818" max="2818" width="78.42578125" style="290" customWidth="1"/>
    <col min="2819" max="2819" width="4.7109375" style="290" customWidth="1"/>
    <col min="2820" max="2820" width="9" style="290" bestFit="1" customWidth="1"/>
    <col min="2821" max="2821" width="13.140625" style="290" customWidth="1"/>
    <col min="2822" max="2822" width="15.28515625" style="290" customWidth="1"/>
    <col min="2823" max="3072" width="9.140625" style="290"/>
    <col min="3073" max="3073" width="5" style="290" bestFit="1" customWidth="1"/>
    <col min="3074" max="3074" width="78.42578125" style="290" customWidth="1"/>
    <col min="3075" max="3075" width="4.7109375" style="290" customWidth="1"/>
    <col min="3076" max="3076" width="9" style="290" bestFit="1" customWidth="1"/>
    <col min="3077" max="3077" width="13.140625" style="290" customWidth="1"/>
    <col min="3078" max="3078" width="15.28515625" style="290" customWidth="1"/>
    <col min="3079" max="3328" width="9.140625" style="290"/>
    <col min="3329" max="3329" width="5" style="290" bestFit="1" customWidth="1"/>
    <col min="3330" max="3330" width="78.42578125" style="290" customWidth="1"/>
    <col min="3331" max="3331" width="4.7109375" style="290" customWidth="1"/>
    <col min="3332" max="3332" width="9" style="290" bestFit="1" customWidth="1"/>
    <col min="3333" max="3333" width="13.140625" style="290" customWidth="1"/>
    <col min="3334" max="3334" width="15.28515625" style="290" customWidth="1"/>
    <col min="3335" max="3584" width="9.140625" style="290"/>
    <col min="3585" max="3585" width="5" style="290" bestFit="1" customWidth="1"/>
    <col min="3586" max="3586" width="78.42578125" style="290" customWidth="1"/>
    <col min="3587" max="3587" width="4.7109375" style="290" customWidth="1"/>
    <col min="3588" max="3588" width="9" style="290" bestFit="1" customWidth="1"/>
    <col min="3589" max="3589" width="13.140625" style="290" customWidth="1"/>
    <col min="3590" max="3590" width="15.28515625" style="290" customWidth="1"/>
    <col min="3591" max="3840" width="9.140625" style="290"/>
    <col min="3841" max="3841" width="5" style="290" bestFit="1" customWidth="1"/>
    <col min="3842" max="3842" width="78.42578125" style="290" customWidth="1"/>
    <col min="3843" max="3843" width="4.7109375" style="290" customWidth="1"/>
    <col min="3844" max="3844" width="9" style="290" bestFit="1" customWidth="1"/>
    <col min="3845" max="3845" width="13.140625" style="290" customWidth="1"/>
    <col min="3846" max="3846" width="15.28515625" style="290" customWidth="1"/>
    <col min="3847" max="4096" width="9.140625" style="290"/>
    <col min="4097" max="4097" width="5" style="290" bestFit="1" customWidth="1"/>
    <col min="4098" max="4098" width="78.42578125" style="290" customWidth="1"/>
    <col min="4099" max="4099" width="4.7109375" style="290" customWidth="1"/>
    <col min="4100" max="4100" width="9" style="290" bestFit="1" customWidth="1"/>
    <col min="4101" max="4101" width="13.140625" style="290" customWidth="1"/>
    <col min="4102" max="4102" width="15.28515625" style="290" customWidth="1"/>
    <col min="4103" max="4352" width="9.140625" style="290"/>
    <col min="4353" max="4353" width="5" style="290" bestFit="1" customWidth="1"/>
    <col min="4354" max="4354" width="78.42578125" style="290" customWidth="1"/>
    <col min="4355" max="4355" width="4.7109375" style="290" customWidth="1"/>
    <col min="4356" max="4356" width="9" style="290" bestFit="1" customWidth="1"/>
    <col min="4357" max="4357" width="13.140625" style="290" customWidth="1"/>
    <col min="4358" max="4358" width="15.28515625" style="290" customWidth="1"/>
    <col min="4359" max="4608" width="9.140625" style="290"/>
    <col min="4609" max="4609" width="5" style="290" bestFit="1" customWidth="1"/>
    <col min="4610" max="4610" width="78.42578125" style="290" customWidth="1"/>
    <col min="4611" max="4611" width="4.7109375" style="290" customWidth="1"/>
    <col min="4612" max="4612" width="9" style="290" bestFit="1" customWidth="1"/>
    <col min="4613" max="4613" width="13.140625" style="290" customWidth="1"/>
    <col min="4614" max="4614" width="15.28515625" style="290" customWidth="1"/>
    <col min="4615" max="4864" width="9.140625" style="290"/>
    <col min="4865" max="4865" width="5" style="290" bestFit="1" customWidth="1"/>
    <col min="4866" max="4866" width="78.42578125" style="290" customWidth="1"/>
    <col min="4867" max="4867" width="4.7109375" style="290" customWidth="1"/>
    <col min="4868" max="4868" width="9" style="290" bestFit="1" customWidth="1"/>
    <col min="4869" max="4869" width="13.140625" style="290" customWidth="1"/>
    <col min="4870" max="4870" width="15.28515625" style="290" customWidth="1"/>
    <col min="4871" max="5120" width="9.140625" style="290"/>
    <col min="5121" max="5121" width="5" style="290" bestFit="1" customWidth="1"/>
    <col min="5122" max="5122" width="78.42578125" style="290" customWidth="1"/>
    <col min="5123" max="5123" width="4.7109375" style="290" customWidth="1"/>
    <col min="5124" max="5124" width="9" style="290" bestFit="1" customWidth="1"/>
    <col min="5125" max="5125" width="13.140625" style="290" customWidth="1"/>
    <col min="5126" max="5126" width="15.28515625" style="290" customWidth="1"/>
    <col min="5127" max="5376" width="9.140625" style="290"/>
    <col min="5377" max="5377" width="5" style="290" bestFit="1" customWidth="1"/>
    <col min="5378" max="5378" width="78.42578125" style="290" customWidth="1"/>
    <col min="5379" max="5379" width="4.7109375" style="290" customWidth="1"/>
    <col min="5380" max="5380" width="9" style="290" bestFit="1" customWidth="1"/>
    <col min="5381" max="5381" width="13.140625" style="290" customWidth="1"/>
    <col min="5382" max="5382" width="15.28515625" style="290" customWidth="1"/>
    <col min="5383" max="5632" width="9.140625" style="290"/>
    <col min="5633" max="5633" width="5" style="290" bestFit="1" customWidth="1"/>
    <col min="5634" max="5634" width="78.42578125" style="290" customWidth="1"/>
    <col min="5635" max="5635" width="4.7109375" style="290" customWidth="1"/>
    <col min="5636" max="5636" width="9" style="290" bestFit="1" customWidth="1"/>
    <col min="5637" max="5637" width="13.140625" style="290" customWidth="1"/>
    <col min="5638" max="5638" width="15.28515625" style="290" customWidth="1"/>
    <col min="5639" max="5888" width="9.140625" style="290"/>
    <col min="5889" max="5889" width="5" style="290" bestFit="1" customWidth="1"/>
    <col min="5890" max="5890" width="78.42578125" style="290" customWidth="1"/>
    <col min="5891" max="5891" width="4.7109375" style="290" customWidth="1"/>
    <col min="5892" max="5892" width="9" style="290" bestFit="1" customWidth="1"/>
    <col min="5893" max="5893" width="13.140625" style="290" customWidth="1"/>
    <col min="5894" max="5894" width="15.28515625" style="290" customWidth="1"/>
    <col min="5895" max="6144" width="9.140625" style="290"/>
    <col min="6145" max="6145" width="5" style="290" bestFit="1" customWidth="1"/>
    <col min="6146" max="6146" width="78.42578125" style="290" customWidth="1"/>
    <col min="6147" max="6147" width="4.7109375" style="290" customWidth="1"/>
    <col min="6148" max="6148" width="9" style="290" bestFit="1" customWidth="1"/>
    <col min="6149" max="6149" width="13.140625" style="290" customWidth="1"/>
    <col min="6150" max="6150" width="15.28515625" style="290" customWidth="1"/>
    <col min="6151" max="6400" width="9.140625" style="290"/>
    <col min="6401" max="6401" width="5" style="290" bestFit="1" customWidth="1"/>
    <col min="6402" max="6402" width="78.42578125" style="290" customWidth="1"/>
    <col min="6403" max="6403" width="4.7109375" style="290" customWidth="1"/>
    <col min="6404" max="6404" width="9" style="290" bestFit="1" customWidth="1"/>
    <col min="6405" max="6405" width="13.140625" style="290" customWidth="1"/>
    <col min="6406" max="6406" width="15.28515625" style="290" customWidth="1"/>
    <col min="6407" max="6656" width="9.140625" style="290"/>
    <col min="6657" max="6657" width="5" style="290" bestFit="1" customWidth="1"/>
    <col min="6658" max="6658" width="78.42578125" style="290" customWidth="1"/>
    <col min="6659" max="6659" width="4.7109375" style="290" customWidth="1"/>
    <col min="6660" max="6660" width="9" style="290" bestFit="1" customWidth="1"/>
    <col min="6661" max="6661" width="13.140625" style="290" customWidth="1"/>
    <col min="6662" max="6662" width="15.28515625" style="290" customWidth="1"/>
    <col min="6663" max="6912" width="9.140625" style="290"/>
    <col min="6913" max="6913" width="5" style="290" bestFit="1" customWidth="1"/>
    <col min="6914" max="6914" width="78.42578125" style="290" customWidth="1"/>
    <col min="6915" max="6915" width="4.7109375" style="290" customWidth="1"/>
    <col min="6916" max="6916" width="9" style="290" bestFit="1" customWidth="1"/>
    <col min="6917" max="6917" width="13.140625" style="290" customWidth="1"/>
    <col min="6918" max="6918" width="15.28515625" style="290" customWidth="1"/>
    <col min="6919" max="7168" width="9.140625" style="290"/>
    <col min="7169" max="7169" width="5" style="290" bestFit="1" customWidth="1"/>
    <col min="7170" max="7170" width="78.42578125" style="290" customWidth="1"/>
    <col min="7171" max="7171" width="4.7109375" style="290" customWidth="1"/>
    <col min="7172" max="7172" width="9" style="290" bestFit="1" customWidth="1"/>
    <col min="7173" max="7173" width="13.140625" style="290" customWidth="1"/>
    <col min="7174" max="7174" width="15.28515625" style="290" customWidth="1"/>
    <col min="7175" max="7424" width="9.140625" style="290"/>
    <col min="7425" max="7425" width="5" style="290" bestFit="1" customWidth="1"/>
    <col min="7426" max="7426" width="78.42578125" style="290" customWidth="1"/>
    <col min="7427" max="7427" width="4.7109375" style="290" customWidth="1"/>
    <col min="7428" max="7428" width="9" style="290" bestFit="1" customWidth="1"/>
    <col min="7429" max="7429" width="13.140625" style="290" customWidth="1"/>
    <col min="7430" max="7430" width="15.28515625" style="290" customWidth="1"/>
    <col min="7431" max="7680" width="9.140625" style="290"/>
    <col min="7681" max="7681" width="5" style="290" bestFit="1" customWidth="1"/>
    <col min="7682" max="7682" width="78.42578125" style="290" customWidth="1"/>
    <col min="7683" max="7683" width="4.7109375" style="290" customWidth="1"/>
    <col min="7684" max="7684" width="9" style="290" bestFit="1" customWidth="1"/>
    <col min="7685" max="7685" width="13.140625" style="290" customWidth="1"/>
    <col min="7686" max="7686" width="15.28515625" style="290" customWidth="1"/>
    <col min="7687" max="7936" width="9.140625" style="290"/>
    <col min="7937" max="7937" width="5" style="290" bestFit="1" customWidth="1"/>
    <col min="7938" max="7938" width="78.42578125" style="290" customWidth="1"/>
    <col min="7939" max="7939" width="4.7109375" style="290" customWidth="1"/>
    <col min="7940" max="7940" width="9" style="290" bestFit="1" customWidth="1"/>
    <col min="7941" max="7941" width="13.140625" style="290" customWidth="1"/>
    <col min="7942" max="7942" width="15.28515625" style="290" customWidth="1"/>
    <col min="7943" max="8192" width="9.140625" style="290"/>
    <col min="8193" max="8193" width="5" style="290" bestFit="1" customWidth="1"/>
    <col min="8194" max="8194" width="78.42578125" style="290" customWidth="1"/>
    <col min="8195" max="8195" width="4.7109375" style="290" customWidth="1"/>
    <col min="8196" max="8196" width="9" style="290" bestFit="1" customWidth="1"/>
    <col min="8197" max="8197" width="13.140625" style="290" customWidth="1"/>
    <col min="8198" max="8198" width="15.28515625" style="290" customWidth="1"/>
    <col min="8199" max="8448" width="9.140625" style="290"/>
    <col min="8449" max="8449" width="5" style="290" bestFit="1" customWidth="1"/>
    <col min="8450" max="8450" width="78.42578125" style="290" customWidth="1"/>
    <col min="8451" max="8451" width="4.7109375" style="290" customWidth="1"/>
    <col min="8452" max="8452" width="9" style="290" bestFit="1" customWidth="1"/>
    <col min="8453" max="8453" width="13.140625" style="290" customWidth="1"/>
    <col min="8454" max="8454" width="15.28515625" style="290" customWidth="1"/>
    <col min="8455" max="8704" width="9.140625" style="290"/>
    <col min="8705" max="8705" width="5" style="290" bestFit="1" customWidth="1"/>
    <col min="8706" max="8706" width="78.42578125" style="290" customWidth="1"/>
    <col min="8707" max="8707" width="4.7109375" style="290" customWidth="1"/>
    <col min="8708" max="8708" width="9" style="290" bestFit="1" customWidth="1"/>
    <col min="8709" max="8709" width="13.140625" style="290" customWidth="1"/>
    <col min="8710" max="8710" width="15.28515625" style="290" customWidth="1"/>
    <col min="8711" max="8960" width="9.140625" style="290"/>
    <col min="8961" max="8961" width="5" style="290" bestFit="1" customWidth="1"/>
    <col min="8962" max="8962" width="78.42578125" style="290" customWidth="1"/>
    <col min="8963" max="8963" width="4.7109375" style="290" customWidth="1"/>
    <col min="8964" max="8964" width="9" style="290" bestFit="1" customWidth="1"/>
    <col min="8965" max="8965" width="13.140625" style="290" customWidth="1"/>
    <col min="8966" max="8966" width="15.28515625" style="290" customWidth="1"/>
    <col min="8967" max="9216" width="9.140625" style="290"/>
    <col min="9217" max="9217" width="5" style="290" bestFit="1" customWidth="1"/>
    <col min="9218" max="9218" width="78.42578125" style="290" customWidth="1"/>
    <col min="9219" max="9219" width="4.7109375" style="290" customWidth="1"/>
    <col min="9220" max="9220" width="9" style="290" bestFit="1" customWidth="1"/>
    <col min="9221" max="9221" width="13.140625" style="290" customWidth="1"/>
    <col min="9222" max="9222" width="15.28515625" style="290" customWidth="1"/>
    <col min="9223" max="9472" width="9.140625" style="290"/>
    <col min="9473" max="9473" width="5" style="290" bestFit="1" customWidth="1"/>
    <col min="9474" max="9474" width="78.42578125" style="290" customWidth="1"/>
    <col min="9475" max="9475" width="4.7109375" style="290" customWidth="1"/>
    <col min="9476" max="9476" width="9" style="290" bestFit="1" customWidth="1"/>
    <col min="9477" max="9477" width="13.140625" style="290" customWidth="1"/>
    <col min="9478" max="9478" width="15.28515625" style="290" customWidth="1"/>
    <col min="9479" max="9728" width="9.140625" style="290"/>
    <col min="9729" max="9729" width="5" style="290" bestFit="1" customWidth="1"/>
    <col min="9730" max="9730" width="78.42578125" style="290" customWidth="1"/>
    <col min="9731" max="9731" width="4.7109375" style="290" customWidth="1"/>
    <col min="9732" max="9732" width="9" style="290" bestFit="1" customWidth="1"/>
    <col min="9733" max="9733" width="13.140625" style="290" customWidth="1"/>
    <col min="9734" max="9734" width="15.28515625" style="290" customWidth="1"/>
    <col min="9735" max="9984" width="9.140625" style="290"/>
    <col min="9985" max="9985" width="5" style="290" bestFit="1" customWidth="1"/>
    <col min="9986" max="9986" width="78.42578125" style="290" customWidth="1"/>
    <col min="9987" max="9987" width="4.7109375" style="290" customWidth="1"/>
    <col min="9988" max="9988" width="9" style="290" bestFit="1" customWidth="1"/>
    <col min="9989" max="9989" width="13.140625" style="290" customWidth="1"/>
    <col min="9990" max="9990" width="15.28515625" style="290" customWidth="1"/>
    <col min="9991" max="10240" width="9.140625" style="290"/>
    <col min="10241" max="10241" width="5" style="290" bestFit="1" customWidth="1"/>
    <col min="10242" max="10242" width="78.42578125" style="290" customWidth="1"/>
    <col min="10243" max="10243" width="4.7109375" style="290" customWidth="1"/>
    <col min="10244" max="10244" width="9" style="290" bestFit="1" customWidth="1"/>
    <col min="10245" max="10245" width="13.140625" style="290" customWidth="1"/>
    <col min="10246" max="10246" width="15.28515625" style="290" customWidth="1"/>
    <col min="10247" max="10496" width="9.140625" style="290"/>
    <col min="10497" max="10497" width="5" style="290" bestFit="1" customWidth="1"/>
    <col min="10498" max="10498" width="78.42578125" style="290" customWidth="1"/>
    <col min="10499" max="10499" width="4.7109375" style="290" customWidth="1"/>
    <col min="10500" max="10500" width="9" style="290" bestFit="1" customWidth="1"/>
    <col min="10501" max="10501" width="13.140625" style="290" customWidth="1"/>
    <col min="10502" max="10502" width="15.28515625" style="290" customWidth="1"/>
    <col min="10503" max="10752" width="9.140625" style="290"/>
    <col min="10753" max="10753" width="5" style="290" bestFit="1" customWidth="1"/>
    <col min="10754" max="10754" width="78.42578125" style="290" customWidth="1"/>
    <col min="10755" max="10755" width="4.7109375" style="290" customWidth="1"/>
    <col min="10756" max="10756" width="9" style="290" bestFit="1" customWidth="1"/>
    <col min="10757" max="10757" width="13.140625" style="290" customWidth="1"/>
    <col min="10758" max="10758" width="15.28515625" style="290" customWidth="1"/>
    <col min="10759" max="11008" width="9.140625" style="290"/>
    <col min="11009" max="11009" width="5" style="290" bestFit="1" customWidth="1"/>
    <col min="11010" max="11010" width="78.42578125" style="290" customWidth="1"/>
    <col min="11011" max="11011" width="4.7109375" style="290" customWidth="1"/>
    <col min="11012" max="11012" width="9" style="290" bestFit="1" customWidth="1"/>
    <col min="11013" max="11013" width="13.140625" style="290" customWidth="1"/>
    <col min="11014" max="11014" width="15.28515625" style="290" customWidth="1"/>
    <col min="11015" max="11264" width="9.140625" style="290"/>
    <col min="11265" max="11265" width="5" style="290" bestFit="1" customWidth="1"/>
    <col min="11266" max="11266" width="78.42578125" style="290" customWidth="1"/>
    <col min="11267" max="11267" width="4.7109375" style="290" customWidth="1"/>
    <col min="11268" max="11268" width="9" style="290" bestFit="1" customWidth="1"/>
    <col min="11269" max="11269" width="13.140625" style="290" customWidth="1"/>
    <col min="11270" max="11270" width="15.28515625" style="290" customWidth="1"/>
    <col min="11271" max="11520" width="9.140625" style="290"/>
    <col min="11521" max="11521" width="5" style="290" bestFit="1" customWidth="1"/>
    <col min="11522" max="11522" width="78.42578125" style="290" customWidth="1"/>
    <col min="11523" max="11523" width="4.7109375" style="290" customWidth="1"/>
    <col min="11524" max="11524" width="9" style="290" bestFit="1" customWidth="1"/>
    <col min="11525" max="11525" width="13.140625" style="290" customWidth="1"/>
    <col min="11526" max="11526" width="15.28515625" style="290" customWidth="1"/>
    <col min="11527" max="11776" width="9.140625" style="290"/>
    <col min="11777" max="11777" width="5" style="290" bestFit="1" customWidth="1"/>
    <col min="11778" max="11778" width="78.42578125" style="290" customWidth="1"/>
    <col min="11779" max="11779" width="4.7109375" style="290" customWidth="1"/>
    <col min="11780" max="11780" width="9" style="290" bestFit="1" customWidth="1"/>
    <col min="11781" max="11781" width="13.140625" style="290" customWidth="1"/>
    <col min="11782" max="11782" width="15.28515625" style="290" customWidth="1"/>
    <col min="11783" max="12032" width="9.140625" style="290"/>
    <col min="12033" max="12033" width="5" style="290" bestFit="1" customWidth="1"/>
    <col min="12034" max="12034" width="78.42578125" style="290" customWidth="1"/>
    <col min="12035" max="12035" width="4.7109375" style="290" customWidth="1"/>
    <col min="12036" max="12036" width="9" style="290" bestFit="1" customWidth="1"/>
    <col min="12037" max="12037" width="13.140625" style="290" customWidth="1"/>
    <col min="12038" max="12038" width="15.28515625" style="290" customWidth="1"/>
    <col min="12039" max="12288" width="9.140625" style="290"/>
    <col min="12289" max="12289" width="5" style="290" bestFit="1" customWidth="1"/>
    <col min="12290" max="12290" width="78.42578125" style="290" customWidth="1"/>
    <col min="12291" max="12291" width="4.7109375" style="290" customWidth="1"/>
    <col min="12292" max="12292" width="9" style="290" bestFit="1" customWidth="1"/>
    <col min="12293" max="12293" width="13.140625" style="290" customWidth="1"/>
    <col min="12294" max="12294" width="15.28515625" style="290" customWidth="1"/>
    <col min="12295" max="12544" width="9.140625" style="290"/>
    <col min="12545" max="12545" width="5" style="290" bestFit="1" customWidth="1"/>
    <col min="12546" max="12546" width="78.42578125" style="290" customWidth="1"/>
    <col min="12547" max="12547" width="4.7109375" style="290" customWidth="1"/>
    <col min="12548" max="12548" width="9" style="290" bestFit="1" customWidth="1"/>
    <col min="12549" max="12549" width="13.140625" style="290" customWidth="1"/>
    <col min="12550" max="12550" width="15.28515625" style="290" customWidth="1"/>
    <col min="12551" max="12800" width="9.140625" style="290"/>
    <col min="12801" max="12801" width="5" style="290" bestFit="1" customWidth="1"/>
    <col min="12802" max="12802" width="78.42578125" style="290" customWidth="1"/>
    <col min="12803" max="12803" width="4.7109375" style="290" customWidth="1"/>
    <col min="12804" max="12804" width="9" style="290" bestFit="1" customWidth="1"/>
    <col min="12805" max="12805" width="13.140625" style="290" customWidth="1"/>
    <col min="12806" max="12806" width="15.28515625" style="290" customWidth="1"/>
    <col min="12807" max="13056" width="9.140625" style="290"/>
    <col min="13057" max="13057" width="5" style="290" bestFit="1" customWidth="1"/>
    <col min="13058" max="13058" width="78.42578125" style="290" customWidth="1"/>
    <col min="13059" max="13059" width="4.7109375" style="290" customWidth="1"/>
    <col min="13060" max="13060" width="9" style="290" bestFit="1" customWidth="1"/>
    <col min="13061" max="13061" width="13.140625" style="290" customWidth="1"/>
    <col min="13062" max="13062" width="15.28515625" style="290" customWidth="1"/>
    <col min="13063" max="13312" width="9.140625" style="290"/>
    <col min="13313" max="13313" width="5" style="290" bestFit="1" customWidth="1"/>
    <col min="13314" max="13314" width="78.42578125" style="290" customWidth="1"/>
    <col min="13315" max="13315" width="4.7109375" style="290" customWidth="1"/>
    <col min="13316" max="13316" width="9" style="290" bestFit="1" customWidth="1"/>
    <col min="13317" max="13317" width="13.140625" style="290" customWidth="1"/>
    <col min="13318" max="13318" width="15.28515625" style="290" customWidth="1"/>
    <col min="13319" max="13568" width="9.140625" style="290"/>
    <col min="13569" max="13569" width="5" style="290" bestFit="1" customWidth="1"/>
    <col min="13570" max="13570" width="78.42578125" style="290" customWidth="1"/>
    <col min="13571" max="13571" width="4.7109375" style="290" customWidth="1"/>
    <col min="13572" max="13572" width="9" style="290" bestFit="1" customWidth="1"/>
    <col min="13573" max="13573" width="13.140625" style="290" customWidth="1"/>
    <col min="13574" max="13574" width="15.28515625" style="290" customWidth="1"/>
    <col min="13575" max="13824" width="9.140625" style="290"/>
    <col min="13825" max="13825" width="5" style="290" bestFit="1" customWidth="1"/>
    <col min="13826" max="13826" width="78.42578125" style="290" customWidth="1"/>
    <col min="13827" max="13827" width="4.7109375" style="290" customWidth="1"/>
    <col min="13828" max="13828" width="9" style="290" bestFit="1" customWidth="1"/>
    <col min="13829" max="13829" width="13.140625" style="290" customWidth="1"/>
    <col min="13830" max="13830" width="15.28515625" style="290" customWidth="1"/>
    <col min="13831" max="14080" width="9.140625" style="290"/>
    <col min="14081" max="14081" width="5" style="290" bestFit="1" customWidth="1"/>
    <col min="14082" max="14082" width="78.42578125" style="290" customWidth="1"/>
    <col min="14083" max="14083" width="4.7109375" style="290" customWidth="1"/>
    <col min="14084" max="14084" width="9" style="290" bestFit="1" customWidth="1"/>
    <col min="14085" max="14085" width="13.140625" style="290" customWidth="1"/>
    <col min="14086" max="14086" width="15.28515625" style="290" customWidth="1"/>
    <col min="14087" max="14336" width="9.140625" style="290"/>
    <col min="14337" max="14337" width="5" style="290" bestFit="1" customWidth="1"/>
    <col min="14338" max="14338" width="78.42578125" style="290" customWidth="1"/>
    <col min="14339" max="14339" width="4.7109375" style="290" customWidth="1"/>
    <col min="14340" max="14340" width="9" style="290" bestFit="1" customWidth="1"/>
    <col min="14341" max="14341" width="13.140625" style="290" customWidth="1"/>
    <col min="14342" max="14342" width="15.28515625" style="290" customWidth="1"/>
    <col min="14343" max="14592" width="9.140625" style="290"/>
    <col min="14593" max="14593" width="5" style="290" bestFit="1" customWidth="1"/>
    <col min="14594" max="14594" width="78.42578125" style="290" customWidth="1"/>
    <col min="14595" max="14595" width="4.7109375" style="290" customWidth="1"/>
    <col min="14596" max="14596" width="9" style="290" bestFit="1" customWidth="1"/>
    <col min="14597" max="14597" width="13.140625" style="290" customWidth="1"/>
    <col min="14598" max="14598" width="15.28515625" style="290" customWidth="1"/>
    <col min="14599" max="14848" width="9.140625" style="290"/>
    <col min="14849" max="14849" width="5" style="290" bestFit="1" customWidth="1"/>
    <col min="14850" max="14850" width="78.42578125" style="290" customWidth="1"/>
    <col min="14851" max="14851" width="4.7109375" style="290" customWidth="1"/>
    <col min="14852" max="14852" width="9" style="290" bestFit="1" customWidth="1"/>
    <col min="14853" max="14853" width="13.140625" style="290" customWidth="1"/>
    <col min="14854" max="14854" width="15.28515625" style="290" customWidth="1"/>
    <col min="14855" max="15104" width="9.140625" style="290"/>
    <col min="15105" max="15105" width="5" style="290" bestFit="1" customWidth="1"/>
    <col min="15106" max="15106" width="78.42578125" style="290" customWidth="1"/>
    <col min="15107" max="15107" width="4.7109375" style="290" customWidth="1"/>
    <col min="15108" max="15108" width="9" style="290" bestFit="1" customWidth="1"/>
    <col min="15109" max="15109" width="13.140625" style="290" customWidth="1"/>
    <col min="15110" max="15110" width="15.28515625" style="290" customWidth="1"/>
    <col min="15111" max="15360" width="9.140625" style="290"/>
    <col min="15361" max="15361" width="5" style="290" bestFit="1" customWidth="1"/>
    <col min="15362" max="15362" width="78.42578125" style="290" customWidth="1"/>
    <col min="15363" max="15363" width="4.7109375" style="290" customWidth="1"/>
    <col min="15364" max="15364" width="9" style="290" bestFit="1" customWidth="1"/>
    <col min="15365" max="15365" width="13.140625" style="290" customWidth="1"/>
    <col min="15366" max="15366" width="15.28515625" style="290" customWidth="1"/>
    <col min="15367" max="15616" width="9.140625" style="290"/>
    <col min="15617" max="15617" width="5" style="290" bestFit="1" customWidth="1"/>
    <col min="15618" max="15618" width="78.42578125" style="290" customWidth="1"/>
    <col min="15619" max="15619" width="4.7109375" style="290" customWidth="1"/>
    <col min="15620" max="15620" width="9" style="290" bestFit="1" customWidth="1"/>
    <col min="15621" max="15621" width="13.140625" style="290" customWidth="1"/>
    <col min="15622" max="15622" width="15.28515625" style="290" customWidth="1"/>
    <col min="15623" max="15872" width="9.140625" style="290"/>
    <col min="15873" max="15873" width="5" style="290" bestFit="1" customWidth="1"/>
    <col min="15874" max="15874" width="78.42578125" style="290" customWidth="1"/>
    <col min="15875" max="15875" width="4.7109375" style="290" customWidth="1"/>
    <col min="15876" max="15876" width="9" style="290" bestFit="1" customWidth="1"/>
    <col min="15877" max="15877" width="13.140625" style="290" customWidth="1"/>
    <col min="15878" max="15878" width="15.28515625" style="290" customWidth="1"/>
    <col min="15879" max="16128" width="9.140625" style="290"/>
    <col min="16129" max="16129" width="5" style="290" bestFit="1" customWidth="1"/>
    <col min="16130" max="16130" width="78.42578125" style="290" customWidth="1"/>
    <col min="16131" max="16131" width="4.7109375" style="290" customWidth="1"/>
    <col min="16132" max="16132" width="9" style="290" bestFit="1" customWidth="1"/>
    <col min="16133" max="16133" width="13.140625" style="290" customWidth="1"/>
    <col min="16134" max="16134" width="15.28515625" style="290" customWidth="1"/>
    <col min="16135" max="16384" width="9.140625" style="290"/>
  </cols>
  <sheetData>
    <row r="1" spans="1:6" ht="15.75" x14ac:dyDescent="0.25">
      <c r="A1" s="285" t="s">
        <v>265</v>
      </c>
      <c r="B1" s="286"/>
      <c r="C1" s="286"/>
      <c r="D1" s="287"/>
      <c r="E1" s="288"/>
      <c r="F1" s="289" t="s">
        <v>17</v>
      </c>
    </row>
    <row r="2" spans="1:6" ht="18.75" x14ac:dyDescent="0.3">
      <c r="A2" s="291" t="s">
        <v>234</v>
      </c>
      <c r="B2" s="291"/>
      <c r="C2" s="291"/>
      <c r="D2" s="287"/>
      <c r="E2" s="288"/>
      <c r="F2" s="292"/>
    </row>
    <row r="3" spans="1:6" ht="18.75" x14ac:dyDescent="0.3">
      <c r="A3" s="293" t="s">
        <v>235</v>
      </c>
      <c r="B3" s="293"/>
      <c r="C3" s="293"/>
      <c r="D3" s="294"/>
      <c r="E3" s="295"/>
      <c r="F3" s="295"/>
    </row>
    <row r="4" spans="1:6" ht="13.5" thickBot="1" x14ac:dyDescent="0.25">
      <c r="A4" s="296"/>
      <c r="B4" s="297"/>
      <c r="C4" s="298"/>
      <c r="D4" s="299"/>
      <c r="E4" s="299"/>
      <c r="F4" s="300"/>
    </row>
    <row r="5" spans="1:6" ht="24.75" thickBot="1" x14ac:dyDescent="0.25">
      <c r="A5" s="301" t="s">
        <v>26</v>
      </c>
      <c r="B5" s="302" t="s">
        <v>27</v>
      </c>
      <c r="C5" s="303" t="s">
        <v>24</v>
      </c>
      <c r="D5" s="304" t="s">
        <v>28</v>
      </c>
      <c r="E5" s="305" t="s">
        <v>29</v>
      </c>
      <c r="F5" s="306" t="s">
        <v>30</v>
      </c>
    </row>
    <row r="6" spans="1:6" ht="13.5" thickBot="1" x14ac:dyDescent="0.25">
      <c r="A6" s="525" t="s">
        <v>31</v>
      </c>
      <c r="B6" s="307" t="s">
        <v>32</v>
      </c>
      <c r="C6" s="308"/>
      <c r="D6" s="309"/>
      <c r="E6" s="310"/>
      <c r="F6" s="311">
        <f>SUM(F7:F26)</f>
        <v>0</v>
      </c>
    </row>
    <row r="7" spans="1:6" ht="24" x14ac:dyDescent="0.2">
      <c r="A7" s="526"/>
      <c r="B7" s="312" t="s">
        <v>135</v>
      </c>
      <c r="C7" s="313" t="s">
        <v>33</v>
      </c>
      <c r="D7" s="314">
        <v>1850</v>
      </c>
      <c r="E7" s="315"/>
      <c r="F7" s="316">
        <f>(ROUND(E7,2))*D7</f>
        <v>0</v>
      </c>
    </row>
    <row r="8" spans="1:6" ht="24" x14ac:dyDescent="0.2">
      <c r="A8" s="526"/>
      <c r="B8" s="317" t="s">
        <v>136</v>
      </c>
      <c r="C8" s="318" t="s">
        <v>33</v>
      </c>
      <c r="D8" s="319">
        <v>160</v>
      </c>
      <c r="E8" s="320"/>
      <c r="F8" s="316">
        <f t="shared" ref="F8:F26" si="0">ROUND(E8,2)*D8</f>
        <v>0</v>
      </c>
    </row>
    <row r="9" spans="1:6" ht="36" x14ac:dyDescent="0.2">
      <c r="A9" s="526"/>
      <c r="B9" s="317" t="s">
        <v>184</v>
      </c>
      <c r="C9" s="318" t="s">
        <v>33</v>
      </c>
      <c r="D9" s="319">
        <v>1</v>
      </c>
      <c r="E9" s="321"/>
      <c r="F9" s="316">
        <f>ROUND(E9,2)*D9</f>
        <v>0</v>
      </c>
    </row>
    <row r="10" spans="1:6" ht="36" x14ac:dyDescent="0.2">
      <c r="A10" s="526"/>
      <c r="B10" s="317" t="s">
        <v>137</v>
      </c>
      <c r="C10" s="318" t="s">
        <v>33</v>
      </c>
      <c r="D10" s="319">
        <v>300</v>
      </c>
      <c r="E10" s="320"/>
      <c r="F10" s="316">
        <f t="shared" si="0"/>
        <v>0</v>
      </c>
    </row>
    <row r="11" spans="1:6" ht="36" x14ac:dyDescent="0.2">
      <c r="A11" s="526"/>
      <c r="B11" s="317" t="s">
        <v>138</v>
      </c>
      <c r="C11" s="318" t="s">
        <v>33</v>
      </c>
      <c r="D11" s="319">
        <v>40</v>
      </c>
      <c r="E11" s="320"/>
      <c r="F11" s="316">
        <f t="shared" si="0"/>
        <v>0</v>
      </c>
    </row>
    <row r="12" spans="1:6" ht="12.75" customHeight="1" x14ac:dyDescent="0.2">
      <c r="A12" s="526"/>
      <c r="B12" s="317" t="s">
        <v>139</v>
      </c>
      <c r="C12" s="318" t="s">
        <v>34</v>
      </c>
      <c r="D12" s="319">
        <v>80</v>
      </c>
      <c r="E12" s="320"/>
      <c r="F12" s="316">
        <f t="shared" si="0"/>
        <v>0</v>
      </c>
    </row>
    <row r="13" spans="1:6" ht="12.75" customHeight="1" x14ac:dyDescent="0.2">
      <c r="A13" s="526"/>
      <c r="B13" s="322" t="s">
        <v>140</v>
      </c>
      <c r="C13" s="318" t="s">
        <v>34</v>
      </c>
      <c r="D13" s="319">
        <v>1</v>
      </c>
      <c r="E13" s="321"/>
      <c r="F13" s="316">
        <f t="shared" si="0"/>
        <v>0</v>
      </c>
    </row>
    <row r="14" spans="1:6" ht="36" x14ac:dyDescent="0.2">
      <c r="A14" s="526"/>
      <c r="B14" s="317" t="s">
        <v>141</v>
      </c>
      <c r="C14" s="318" t="s">
        <v>33</v>
      </c>
      <c r="D14" s="319">
        <v>30</v>
      </c>
      <c r="E14" s="320"/>
      <c r="F14" s="316">
        <f t="shared" si="0"/>
        <v>0</v>
      </c>
    </row>
    <row r="15" spans="1:6" ht="48" x14ac:dyDescent="0.2">
      <c r="A15" s="526"/>
      <c r="B15" s="317" t="s">
        <v>142</v>
      </c>
      <c r="C15" s="318" t="s">
        <v>33</v>
      </c>
      <c r="D15" s="319">
        <v>15</v>
      </c>
      <c r="E15" s="320"/>
      <c r="F15" s="316">
        <f t="shared" si="0"/>
        <v>0</v>
      </c>
    </row>
    <row r="16" spans="1:6" ht="36" x14ac:dyDescent="0.2">
      <c r="A16" s="526"/>
      <c r="B16" s="323" t="s">
        <v>236</v>
      </c>
      <c r="C16" s="318" t="s">
        <v>33</v>
      </c>
      <c r="D16" s="319">
        <v>30</v>
      </c>
      <c r="E16" s="320"/>
      <c r="F16" s="316">
        <f t="shared" si="0"/>
        <v>0</v>
      </c>
    </row>
    <row r="17" spans="1:13" ht="36" x14ac:dyDescent="0.2">
      <c r="A17" s="526"/>
      <c r="B17" s="323" t="s">
        <v>185</v>
      </c>
      <c r="C17" s="318" t="s">
        <v>33</v>
      </c>
      <c r="D17" s="319">
        <v>15</v>
      </c>
      <c r="E17" s="320"/>
      <c r="F17" s="316">
        <f t="shared" si="0"/>
        <v>0</v>
      </c>
    </row>
    <row r="18" spans="1:13" ht="36" x14ac:dyDescent="0.2">
      <c r="A18" s="526"/>
      <c r="B18" s="323" t="s">
        <v>143</v>
      </c>
      <c r="C18" s="318" t="s">
        <v>33</v>
      </c>
      <c r="D18" s="319">
        <v>50</v>
      </c>
      <c r="E18" s="320"/>
      <c r="F18" s="316">
        <f t="shared" si="0"/>
        <v>0</v>
      </c>
    </row>
    <row r="19" spans="1:13" ht="48" x14ac:dyDescent="0.2">
      <c r="A19" s="526"/>
      <c r="B19" s="323" t="s">
        <v>144</v>
      </c>
      <c r="C19" s="318" t="s">
        <v>33</v>
      </c>
      <c r="D19" s="319">
        <v>1</v>
      </c>
      <c r="E19" s="320"/>
      <c r="F19" s="316">
        <f t="shared" si="0"/>
        <v>0</v>
      </c>
    </row>
    <row r="20" spans="1:13" ht="36" x14ac:dyDescent="0.2">
      <c r="A20" s="526"/>
      <c r="B20" s="323" t="s">
        <v>145</v>
      </c>
      <c r="C20" s="318" t="s">
        <v>33</v>
      </c>
      <c r="D20" s="319">
        <v>36</v>
      </c>
      <c r="E20" s="315"/>
      <c r="F20" s="316">
        <f t="shared" si="0"/>
        <v>0</v>
      </c>
    </row>
    <row r="21" spans="1:13" s="328" customFormat="1" x14ac:dyDescent="0.2">
      <c r="A21" s="526"/>
      <c r="B21" s="323" t="s">
        <v>146</v>
      </c>
      <c r="C21" s="318" t="s">
        <v>34</v>
      </c>
      <c r="D21" s="324">
        <v>6</v>
      </c>
      <c r="E21" s="321"/>
      <c r="F21" s="316">
        <f t="shared" si="0"/>
        <v>0</v>
      </c>
      <c r="G21" s="299"/>
      <c r="H21" s="325"/>
      <c r="I21" s="326"/>
      <c r="J21" s="292"/>
      <c r="K21" s="327"/>
      <c r="L21" s="327"/>
      <c r="M21" s="327"/>
    </row>
    <row r="22" spans="1:13" ht="24" x14ac:dyDescent="0.2">
      <c r="A22" s="526"/>
      <c r="B22" s="323" t="s">
        <v>237</v>
      </c>
      <c r="C22" s="318" t="s">
        <v>33</v>
      </c>
      <c r="D22" s="319">
        <v>520</v>
      </c>
      <c r="E22" s="320"/>
      <c r="F22" s="316">
        <f t="shared" si="0"/>
        <v>0</v>
      </c>
    </row>
    <row r="23" spans="1:13" ht="24" x14ac:dyDescent="0.2">
      <c r="A23" s="526"/>
      <c r="B23" s="323" t="s">
        <v>238</v>
      </c>
      <c r="C23" s="318" t="s">
        <v>33</v>
      </c>
      <c r="D23" s="319">
        <v>40</v>
      </c>
      <c r="E23" s="320"/>
      <c r="F23" s="316">
        <f t="shared" si="0"/>
        <v>0</v>
      </c>
    </row>
    <row r="24" spans="1:13" ht="24" x14ac:dyDescent="0.2">
      <c r="A24" s="526"/>
      <c r="B24" s="323" t="s">
        <v>147</v>
      </c>
      <c r="C24" s="318" t="s">
        <v>33</v>
      </c>
      <c r="D24" s="319">
        <v>30</v>
      </c>
      <c r="E24" s="320"/>
      <c r="F24" s="316">
        <f t="shared" si="0"/>
        <v>0</v>
      </c>
    </row>
    <row r="25" spans="1:13" ht="24" x14ac:dyDescent="0.2">
      <c r="A25" s="526"/>
      <c r="B25" s="323" t="s">
        <v>186</v>
      </c>
      <c r="C25" s="318" t="s">
        <v>33</v>
      </c>
      <c r="D25" s="319">
        <v>10</v>
      </c>
      <c r="E25" s="320"/>
      <c r="F25" s="316">
        <f t="shared" si="0"/>
        <v>0</v>
      </c>
    </row>
    <row r="26" spans="1:13" ht="36.75" thickBot="1" x14ac:dyDescent="0.25">
      <c r="A26" s="527"/>
      <c r="B26" s="329" t="s">
        <v>148</v>
      </c>
      <c r="C26" s="318" t="s">
        <v>33</v>
      </c>
      <c r="D26" s="319">
        <v>500</v>
      </c>
      <c r="E26" s="320"/>
      <c r="F26" s="316">
        <f t="shared" si="0"/>
        <v>0</v>
      </c>
    </row>
    <row r="27" spans="1:13" ht="13.5" thickBot="1" x14ac:dyDescent="0.25">
      <c r="A27" s="528" t="s">
        <v>35</v>
      </c>
      <c r="B27" s="330" t="s">
        <v>36</v>
      </c>
      <c r="C27" s="308"/>
      <c r="D27" s="331"/>
      <c r="E27" s="332"/>
      <c r="F27" s="311">
        <f>SUM(F28:F32)</f>
        <v>0</v>
      </c>
    </row>
    <row r="28" spans="1:13" ht="12.75" customHeight="1" x14ac:dyDescent="0.2">
      <c r="A28" s="529"/>
      <c r="B28" s="312" t="s">
        <v>149</v>
      </c>
      <c r="C28" s="313" t="s">
        <v>33</v>
      </c>
      <c r="D28" s="314">
        <v>7500</v>
      </c>
      <c r="E28" s="315"/>
      <c r="F28" s="316">
        <f t="shared" ref="F28:F32" si="1">ROUND(E28,2)*D28</f>
        <v>0</v>
      </c>
    </row>
    <row r="29" spans="1:13" ht="12.75" customHeight="1" x14ac:dyDescent="0.2">
      <c r="A29" s="529"/>
      <c r="B29" s="333" t="s">
        <v>150</v>
      </c>
      <c r="C29" s="318" t="s">
        <v>33</v>
      </c>
      <c r="D29" s="334">
        <v>1</v>
      </c>
      <c r="E29" s="320"/>
      <c r="F29" s="316">
        <f t="shared" si="1"/>
        <v>0</v>
      </c>
    </row>
    <row r="30" spans="1:13" ht="12.75" customHeight="1" x14ac:dyDescent="0.2">
      <c r="A30" s="529"/>
      <c r="B30" s="317" t="s">
        <v>37</v>
      </c>
      <c r="C30" s="318" t="s">
        <v>33</v>
      </c>
      <c r="D30" s="334">
        <v>500</v>
      </c>
      <c r="E30" s="320"/>
      <c r="F30" s="316">
        <f t="shared" si="1"/>
        <v>0</v>
      </c>
    </row>
    <row r="31" spans="1:13" ht="12.75" customHeight="1" x14ac:dyDescent="0.2">
      <c r="A31" s="529"/>
      <c r="B31" s="317" t="s">
        <v>151</v>
      </c>
      <c r="C31" s="318" t="s">
        <v>33</v>
      </c>
      <c r="D31" s="319">
        <v>200</v>
      </c>
      <c r="E31" s="320"/>
      <c r="F31" s="316">
        <f t="shared" si="1"/>
        <v>0</v>
      </c>
    </row>
    <row r="32" spans="1:13" ht="13.5" customHeight="1" thickBot="1" x14ac:dyDescent="0.25">
      <c r="A32" s="530"/>
      <c r="B32" s="317" t="s">
        <v>38</v>
      </c>
      <c r="C32" s="335" t="s">
        <v>33</v>
      </c>
      <c r="D32" s="319">
        <v>100</v>
      </c>
      <c r="E32" s="320"/>
      <c r="F32" s="316">
        <f t="shared" si="1"/>
        <v>0</v>
      </c>
    </row>
    <row r="33" spans="1:6" ht="13.5" thickBot="1" x14ac:dyDescent="0.25">
      <c r="A33" s="528" t="s">
        <v>39</v>
      </c>
      <c r="B33" s="330" t="s">
        <v>40</v>
      </c>
      <c r="C33" s="308"/>
      <c r="D33" s="331"/>
      <c r="E33" s="332"/>
      <c r="F33" s="311">
        <f>SUM(F34:F56)</f>
        <v>0</v>
      </c>
    </row>
    <row r="34" spans="1:6" x14ac:dyDescent="0.2">
      <c r="A34" s="529"/>
      <c r="B34" s="336" t="s">
        <v>41</v>
      </c>
      <c r="C34" s="313" t="s">
        <v>34</v>
      </c>
      <c r="D34" s="314">
        <v>370</v>
      </c>
      <c r="E34" s="315"/>
      <c r="F34" s="316">
        <f t="shared" ref="F34:F56" si="2">ROUND(E34,2)*D34</f>
        <v>0</v>
      </c>
    </row>
    <row r="35" spans="1:6" ht="24" x14ac:dyDescent="0.2">
      <c r="A35" s="529"/>
      <c r="B35" s="336" t="s">
        <v>42</v>
      </c>
      <c r="C35" s="313" t="s">
        <v>34</v>
      </c>
      <c r="D35" s="314">
        <f>D39+D40+D41+D43+D44+D45+D46+D47+D48</f>
        <v>59</v>
      </c>
      <c r="E35" s="320"/>
      <c r="F35" s="316">
        <f t="shared" si="2"/>
        <v>0</v>
      </c>
    </row>
    <row r="36" spans="1:6" ht="24" x14ac:dyDescent="0.2">
      <c r="A36" s="529"/>
      <c r="B36" s="317" t="s">
        <v>43</v>
      </c>
      <c r="C36" s="318" t="s">
        <v>34</v>
      </c>
      <c r="D36" s="319">
        <f>D49+D50+D51</f>
        <v>15</v>
      </c>
      <c r="E36" s="320"/>
      <c r="F36" s="316">
        <f t="shared" si="2"/>
        <v>0</v>
      </c>
    </row>
    <row r="37" spans="1:6" ht="12.75" customHeight="1" x14ac:dyDescent="0.2">
      <c r="A37" s="529"/>
      <c r="B37" s="323" t="s">
        <v>44</v>
      </c>
      <c r="C37" s="318" t="s">
        <v>34</v>
      </c>
      <c r="D37" s="319">
        <v>5</v>
      </c>
      <c r="E37" s="320"/>
      <c r="F37" s="316">
        <f t="shared" si="2"/>
        <v>0</v>
      </c>
    </row>
    <row r="38" spans="1:6" x14ac:dyDescent="0.2">
      <c r="A38" s="529"/>
      <c r="B38" s="323" t="s">
        <v>45</v>
      </c>
      <c r="C38" s="318" t="s">
        <v>34</v>
      </c>
      <c r="D38" s="319">
        <v>5</v>
      </c>
      <c r="E38" s="320"/>
      <c r="F38" s="316">
        <f t="shared" si="2"/>
        <v>0</v>
      </c>
    </row>
    <row r="39" spans="1:6" ht="12.75" customHeight="1" x14ac:dyDescent="0.2">
      <c r="A39" s="529"/>
      <c r="B39" s="323" t="s">
        <v>239</v>
      </c>
      <c r="C39" s="318" t="s">
        <v>34</v>
      </c>
      <c r="D39" s="319">
        <v>10</v>
      </c>
      <c r="E39" s="320"/>
      <c r="F39" s="316">
        <f t="shared" si="2"/>
        <v>0</v>
      </c>
    </row>
    <row r="40" spans="1:6" x14ac:dyDescent="0.2">
      <c r="A40" s="529"/>
      <c r="B40" s="323" t="s">
        <v>46</v>
      </c>
      <c r="C40" s="318" t="s">
        <v>34</v>
      </c>
      <c r="D40" s="319">
        <v>10</v>
      </c>
      <c r="E40" s="320"/>
      <c r="F40" s="316">
        <f t="shared" si="2"/>
        <v>0</v>
      </c>
    </row>
    <row r="41" spans="1:6" x14ac:dyDescent="0.2">
      <c r="A41" s="529"/>
      <c r="B41" s="323" t="s">
        <v>47</v>
      </c>
      <c r="C41" s="318" t="s">
        <v>34</v>
      </c>
      <c r="D41" s="319">
        <v>8</v>
      </c>
      <c r="E41" s="320"/>
      <c r="F41" s="316">
        <f t="shared" si="2"/>
        <v>0</v>
      </c>
    </row>
    <row r="42" spans="1:6" x14ac:dyDescent="0.2">
      <c r="A42" s="529"/>
      <c r="B42" s="323" t="s">
        <v>48</v>
      </c>
      <c r="C42" s="318" t="s">
        <v>34</v>
      </c>
      <c r="D42" s="319">
        <v>7</v>
      </c>
      <c r="E42" s="320"/>
      <c r="F42" s="316">
        <f t="shared" si="2"/>
        <v>0</v>
      </c>
    </row>
    <row r="43" spans="1:6" x14ac:dyDescent="0.2">
      <c r="A43" s="529"/>
      <c r="B43" s="323" t="s">
        <v>49</v>
      </c>
      <c r="C43" s="318" t="s">
        <v>34</v>
      </c>
      <c r="D43" s="319">
        <v>5</v>
      </c>
      <c r="E43" s="320"/>
      <c r="F43" s="316">
        <f t="shared" si="2"/>
        <v>0</v>
      </c>
    </row>
    <row r="44" spans="1:6" x14ac:dyDescent="0.2">
      <c r="A44" s="529"/>
      <c r="B44" s="323" t="s">
        <v>50</v>
      </c>
      <c r="C44" s="318" t="s">
        <v>34</v>
      </c>
      <c r="D44" s="319">
        <v>10</v>
      </c>
      <c r="E44" s="320"/>
      <c r="F44" s="316">
        <f t="shared" si="2"/>
        <v>0</v>
      </c>
    </row>
    <row r="45" spans="1:6" ht="12.75" customHeight="1" x14ac:dyDescent="0.2">
      <c r="A45" s="529"/>
      <c r="B45" s="323" t="s">
        <v>240</v>
      </c>
      <c r="C45" s="318" t="s">
        <v>34</v>
      </c>
      <c r="D45" s="319">
        <v>1</v>
      </c>
      <c r="E45" s="320"/>
      <c r="F45" s="316">
        <f t="shared" si="2"/>
        <v>0</v>
      </c>
    </row>
    <row r="46" spans="1:6" ht="12.75" customHeight="1" x14ac:dyDescent="0.2">
      <c r="A46" s="529"/>
      <c r="B46" s="323" t="s">
        <v>241</v>
      </c>
      <c r="C46" s="318" t="s">
        <v>34</v>
      </c>
      <c r="D46" s="319">
        <v>5</v>
      </c>
      <c r="E46" s="320"/>
      <c r="F46" s="316">
        <f t="shared" si="2"/>
        <v>0</v>
      </c>
    </row>
    <row r="47" spans="1:6" ht="12.75" customHeight="1" x14ac:dyDescent="0.2">
      <c r="A47" s="529"/>
      <c r="B47" s="323" t="s">
        <v>51</v>
      </c>
      <c r="C47" s="318" t="s">
        <v>34</v>
      </c>
      <c r="D47" s="319">
        <v>5</v>
      </c>
      <c r="E47" s="320"/>
      <c r="F47" s="316">
        <f t="shared" si="2"/>
        <v>0</v>
      </c>
    </row>
    <row r="48" spans="1:6" ht="12.75" customHeight="1" x14ac:dyDescent="0.2">
      <c r="A48" s="529"/>
      <c r="B48" s="323" t="s">
        <v>52</v>
      </c>
      <c r="C48" s="318" t="s">
        <v>34</v>
      </c>
      <c r="D48" s="319">
        <v>5</v>
      </c>
      <c r="E48" s="320"/>
      <c r="F48" s="316">
        <f t="shared" si="2"/>
        <v>0</v>
      </c>
    </row>
    <row r="49" spans="1:6" x14ac:dyDescent="0.2">
      <c r="A49" s="529"/>
      <c r="B49" s="323" t="s">
        <v>242</v>
      </c>
      <c r="C49" s="318" t="s">
        <v>34</v>
      </c>
      <c r="D49" s="319">
        <v>5</v>
      </c>
      <c r="E49" s="320"/>
      <c r="F49" s="316">
        <f t="shared" si="2"/>
        <v>0</v>
      </c>
    </row>
    <row r="50" spans="1:6" x14ac:dyDescent="0.2">
      <c r="A50" s="529"/>
      <c r="B50" s="323" t="s">
        <v>243</v>
      </c>
      <c r="C50" s="318" t="s">
        <v>34</v>
      </c>
      <c r="D50" s="319">
        <v>5</v>
      </c>
      <c r="E50" s="320"/>
      <c r="F50" s="316">
        <f t="shared" si="2"/>
        <v>0</v>
      </c>
    </row>
    <row r="51" spans="1:6" x14ac:dyDescent="0.2">
      <c r="A51" s="529"/>
      <c r="B51" s="317" t="s">
        <v>53</v>
      </c>
      <c r="C51" s="335" t="s">
        <v>34</v>
      </c>
      <c r="D51" s="319">
        <v>5</v>
      </c>
      <c r="E51" s="337"/>
      <c r="F51" s="316">
        <f t="shared" si="2"/>
        <v>0</v>
      </c>
    </row>
    <row r="52" spans="1:6" ht="12.75" customHeight="1" x14ac:dyDescent="0.2">
      <c r="A52" s="529"/>
      <c r="B52" s="323" t="s">
        <v>244</v>
      </c>
      <c r="C52" s="318" t="s">
        <v>34</v>
      </c>
      <c r="D52" s="319">
        <f>SUM(D53:D56)</f>
        <v>40</v>
      </c>
      <c r="E52" s="320"/>
      <c r="F52" s="316">
        <f t="shared" si="2"/>
        <v>0</v>
      </c>
    </row>
    <row r="53" spans="1:6" x14ac:dyDescent="0.2">
      <c r="A53" s="529"/>
      <c r="B53" s="323" t="s">
        <v>54</v>
      </c>
      <c r="C53" s="318" t="s">
        <v>34</v>
      </c>
      <c r="D53" s="319">
        <v>10</v>
      </c>
      <c r="E53" s="337"/>
      <c r="F53" s="316">
        <f t="shared" si="2"/>
        <v>0</v>
      </c>
    </row>
    <row r="54" spans="1:6" x14ac:dyDescent="0.2">
      <c r="A54" s="529"/>
      <c r="B54" s="323" t="s">
        <v>245</v>
      </c>
      <c r="C54" s="318" t="s">
        <v>34</v>
      </c>
      <c r="D54" s="319">
        <v>10</v>
      </c>
      <c r="E54" s="320"/>
      <c r="F54" s="316">
        <f t="shared" si="2"/>
        <v>0</v>
      </c>
    </row>
    <row r="55" spans="1:6" ht="24" x14ac:dyDescent="0.2">
      <c r="A55" s="529"/>
      <c r="B55" s="317" t="s">
        <v>55</v>
      </c>
      <c r="C55" s="318" t="s">
        <v>34</v>
      </c>
      <c r="D55" s="319">
        <v>10</v>
      </c>
      <c r="E55" s="320"/>
      <c r="F55" s="316">
        <f t="shared" si="2"/>
        <v>0</v>
      </c>
    </row>
    <row r="56" spans="1:6" ht="13.5" thickBot="1" x14ac:dyDescent="0.25">
      <c r="A56" s="529"/>
      <c r="B56" s="338" t="s">
        <v>56</v>
      </c>
      <c r="C56" s="318" t="s">
        <v>34</v>
      </c>
      <c r="D56" s="319">
        <v>10</v>
      </c>
      <c r="E56" s="320"/>
      <c r="F56" s="316">
        <f t="shared" si="2"/>
        <v>0</v>
      </c>
    </row>
    <row r="57" spans="1:6" ht="13.5" thickBot="1" x14ac:dyDescent="0.25">
      <c r="A57" s="528" t="s">
        <v>57</v>
      </c>
      <c r="B57" s="330" t="s">
        <v>58</v>
      </c>
      <c r="C57" s="339"/>
      <c r="D57" s="331"/>
      <c r="E57" s="332"/>
      <c r="F57" s="311">
        <f>SUM(F58:F62)</f>
        <v>0</v>
      </c>
    </row>
    <row r="58" spans="1:6" ht="12.75" customHeight="1" x14ac:dyDescent="0.2">
      <c r="A58" s="529"/>
      <c r="B58" s="333" t="s">
        <v>246</v>
      </c>
      <c r="C58" s="313" t="s">
        <v>34</v>
      </c>
      <c r="D58" s="314">
        <v>25</v>
      </c>
      <c r="E58" s="315"/>
      <c r="F58" s="316">
        <f t="shared" ref="F58:F62" si="3">ROUND(E58,2)*D58</f>
        <v>0</v>
      </c>
    </row>
    <row r="59" spans="1:6" ht="12.75" customHeight="1" x14ac:dyDescent="0.2">
      <c r="A59" s="529"/>
      <c r="B59" s="323" t="s">
        <v>247</v>
      </c>
      <c r="C59" s="318" t="s">
        <v>34</v>
      </c>
      <c r="D59" s="319">
        <v>26</v>
      </c>
      <c r="E59" s="340"/>
      <c r="F59" s="316">
        <f t="shared" si="3"/>
        <v>0</v>
      </c>
    </row>
    <row r="60" spans="1:6" ht="12.75" customHeight="1" x14ac:dyDescent="0.2">
      <c r="A60" s="529"/>
      <c r="B60" s="323" t="s">
        <v>175</v>
      </c>
      <c r="C60" s="318" t="s">
        <v>34</v>
      </c>
      <c r="D60" s="319">
        <v>20</v>
      </c>
      <c r="E60" s="340"/>
      <c r="F60" s="316">
        <f>ROUND(E60,2)*D60</f>
        <v>0</v>
      </c>
    </row>
    <row r="61" spans="1:6" ht="13.5" customHeight="1" x14ac:dyDescent="0.2">
      <c r="A61" s="529"/>
      <c r="B61" s="323" t="s">
        <v>176</v>
      </c>
      <c r="C61" s="318" t="s">
        <v>34</v>
      </c>
      <c r="D61" s="319">
        <v>6</v>
      </c>
      <c r="E61" s="321"/>
      <c r="F61" s="316">
        <f>ROUND(E61,2)*D61</f>
        <v>0</v>
      </c>
    </row>
    <row r="62" spans="1:6" ht="13.5" customHeight="1" thickBot="1" x14ac:dyDescent="0.25">
      <c r="A62" s="530"/>
      <c r="B62" s="323" t="s">
        <v>248</v>
      </c>
      <c r="C62" s="318" t="s">
        <v>34</v>
      </c>
      <c r="D62" s="319">
        <v>5</v>
      </c>
      <c r="E62" s="320"/>
      <c r="F62" s="316">
        <f t="shared" si="3"/>
        <v>0</v>
      </c>
    </row>
    <row r="63" spans="1:6" ht="13.5" thickBot="1" x14ac:dyDescent="0.25">
      <c r="A63" s="528" t="s">
        <v>8</v>
      </c>
      <c r="B63" s="330" t="s">
        <v>59</v>
      </c>
      <c r="C63" s="308"/>
      <c r="D63" s="331"/>
      <c r="E63" s="332"/>
      <c r="F63" s="311">
        <f>SUM(F64:F66)</f>
        <v>0</v>
      </c>
    </row>
    <row r="64" spans="1:6" ht="12.75" customHeight="1" x14ac:dyDescent="0.2">
      <c r="A64" s="529"/>
      <c r="B64" s="333" t="s">
        <v>60</v>
      </c>
      <c r="C64" s="313" t="s">
        <v>34</v>
      </c>
      <c r="D64" s="314">
        <v>260</v>
      </c>
      <c r="E64" s="315"/>
      <c r="F64" s="316">
        <f>ROUND(E64,2)*D64</f>
        <v>0</v>
      </c>
    </row>
    <row r="65" spans="1:6" ht="24" x14ac:dyDescent="0.2">
      <c r="A65" s="529"/>
      <c r="B65" s="323" t="s">
        <v>61</v>
      </c>
      <c r="C65" s="318" t="s">
        <v>34</v>
      </c>
      <c r="D65" s="319">
        <v>220</v>
      </c>
      <c r="E65" s="320"/>
      <c r="F65" s="316">
        <f>ROUND(E65,2)*D65</f>
        <v>0</v>
      </c>
    </row>
    <row r="66" spans="1:6" ht="13.5" customHeight="1" thickBot="1" x14ac:dyDescent="0.25">
      <c r="A66" s="530"/>
      <c r="B66" s="341" t="s">
        <v>62</v>
      </c>
      <c r="C66" s="342" t="s">
        <v>33</v>
      </c>
      <c r="D66" s="343">
        <v>500</v>
      </c>
      <c r="E66" s="344"/>
      <c r="F66" s="345">
        <f>ROUND(E66,2)*D66</f>
        <v>0</v>
      </c>
    </row>
    <row r="67" spans="1:6" ht="13.5" thickBot="1" x14ac:dyDescent="0.25">
      <c r="A67" s="528" t="s">
        <v>10</v>
      </c>
      <c r="B67" s="330" t="s">
        <v>63</v>
      </c>
      <c r="C67" s="308"/>
      <c r="D67" s="331"/>
      <c r="E67" s="332"/>
      <c r="F67" s="311">
        <f>SUM(F68:F79)</f>
        <v>0</v>
      </c>
    </row>
    <row r="68" spans="1:6" ht="12.75" customHeight="1" x14ac:dyDescent="0.2">
      <c r="A68" s="529"/>
      <c r="B68" s="333" t="s">
        <v>249</v>
      </c>
      <c r="C68" s="313" t="s">
        <v>34</v>
      </c>
      <c r="D68" s="314">
        <v>2</v>
      </c>
      <c r="E68" s="346"/>
      <c r="F68" s="316">
        <f t="shared" ref="F68:F79" si="4">ROUND(E68,2)*D68</f>
        <v>0</v>
      </c>
    </row>
    <row r="69" spans="1:6" ht="12.75" customHeight="1" x14ac:dyDescent="0.2">
      <c r="A69" s="529"/>
      <c r="B69" s="323" t="s">
        <v>64</v>
      </c>
      <c r="C69" s="318" t="s">
        <v>34</v>
      </c>
      <c r="D69" s="319">
        <f>D34+D62</f>
        <v>375</v>
      </c>
      <c r="E69" s="320"/>
      <c r="F69" s="316">
        <f t="shared" si="4"/>
        <v>0</v>
      </c>
    </row>
    <row r="70" spans="1:6" ht="12.75" customHeight="1" x14ac:dyDescent="0.2">
      <c r="A70" s="529"/>
      <c r="B70" s="323" t="s">
        <v>65</v>
      </c>
      <c r="C70" s="318" t="s">
        <v>34</v>
      </c>
      <c r="D70" s="319">
        <f>D35</f>
        <v>59</v>
      </c>
      <c r="E70" s="320"/>
      <c r="F70" s="316">
        <f t="shared" si="4"/>
        <v>0</v>
      </c>
    </row>
    <row r="71" spans="1:6" ht="12.75" customHeight="1" x14ac:dyDescent="0.2">
      <c r="A71" s="529"/>
      <c r="B71" s="323" t="s">
        <v>66</v>
      </c>
      <c r="C71" s="318" t="s">
        <v>34</v>
      </c>
      <c r="D71" s="319">
        <f>D36+D52</f>
        <v>55</v>
      </c>
      <c r="E71" s="320"/>
      <c r="F71" s="316">
        <f t="shared" si="4"/>
        <v>0</v>
      </c>
    </row>
    <row r="72" spans="1:6" ht="24" x14ac:dyDescent="0.2">
      <c r="A72" s="529"/>
      <c r="B72" s="323" t="s">
        <v>250</v>
      </c>
      <c r="C72" s="318" t="s">
        <v>33</v>
      </c>
      <c r="D72" s="319">
        <v>45</v>
      </c>
      <c r="E72" s="321"/>
      <c r="F72" s="316">
        <f t="shared" si="4"/>
        <v>0</v>
      </c>
    </row>
    <row r="73" spans="1:6" ht="24" x14ac:dyDescent="0.2">
      <c r="A73" s="529"/>
      <c r="B73" s="323" t="s">
        <v>251</v>
      </c>
      <c r="C73" s="318" t="s">
        <v>34</v>
      </c>
      <c r="D73" s="319">
        <v>50</v>
      </c>
      <c r="E73" s="321"/>
      <c r="F73" s="316">
        <f t="shared" si="4"/>
        <v>0</v>
      </c>
    </row>
    <row r="74" spans="1:6" x14ac:dyDescent="0.2">
      <c r="A74" s="529"/>
      <c r="B74" s="323" t="s">
        <v>252</v>
      </c>
      <c r="C74" s="318" t="s">
        <v>34</v>
      </c>
      <c r="D74" s="319">
        <v>56</v>
      </c>
      <c r="E74" s="321"/>
      <c r="F74" s="316">
        <f t="shared" si="4"/>
        <v>0</v>
      </c>
    </row>
    <row r="75" spans="1:6" x14ac:dyDescent="0.2">
      <c r="A75" s="529"/>
      <c r="B75" s="323" t="s">
        <v>253</v>
      </c>
      <c r="C75" s="318" t="s">
        <v>34</v>
      </c>
      <c r="D75" s="319">
        <v>126</v>
      </c>
      <c r="E75" s="321"/>
      <c r="F75" s="316">
        <f t="shared" si="4"/>
        <v>0</v>
      </c>
    </row>
    <row r="76" spans="1:6" x14ac:dyDescent="0.2">
      <c r="A76" s="529"/>
      <c r="B76" s="323" t="s">
        <v>254</v>
      </c>
      <c r="C76" s="318" t="s">
        <v>152</v>
      </c>
      <c r="D76" s="319">
        <v>2</v>
      </c>
      <c r="E76" s="321"/>
      <c r="F76" s="316">
        <f t="shared" si="4"/>
        <v>0</v>
      </c>
    </row>
    <row r="77" spans="1:6" x14ac:dyDescent="0.2">
      <c r="A77" s="529"/>
      <c r="B77" s="323" t="s">
        <v>255</v>
      </c>
      <c r="C77" s="318" t="s">
        <v>152</v>
      </c>
      <c r="D77" s="319">
        <v>1</v>
      </c>
      <c r="E77" s="321"/>
      <c r="F77" s="316">
        <f t="shared" si="4"/>
        <v>0</v>
      </c>
    </row>
    <row r="78" spans="1:6" ht="24" x14ac:dyDescent="0.2">
      <c r="A78" s="529"/>
      <c r="B78" s="322" t="s">
        <v>256</v>
      </c>
      <c r="C78" s="318" t="s">
        <v>34</v>
      </c>
      <c r="D78" s="319">
        <v>1</v>
      </c>
      <c r="E78" s="347"/>
      <c r="F78" s="348">
        <f t="shared" si="4"/>
        <v>0</v>
      </c>
    </row>
    <row r="79" spans="1:6" ht="170.25" customHeight="1" thickBot="1" x14ac:dyDescent="0.25">
      <c r="A79" s="529"/>
      <c r="B79" s="349" t="s">
        <v>257</v>
      </c>
      <c r="C79" s="350" t="s">
        <v>69</v>
      </c>
      <c r="D79" s="351"/>
      <c r="E79" s="352"/>
      <c r="F79" s="353">
        <f t="shared" si="4"/>
        <v>0</v>
      </c>
    </row>
    <row r="80" spans="1:6" ht="7.5" customHeight="1" thickBot="1" x14ac:dyDescent="0.25">
      <c r="A80" s="354"/>
      <c r="B80" s="355"/>
      <c r="C80" s="356"/>
      <c r="D80" s="357"/>
      <c r="E80" s="358"/>
      <c r="F80" s="359"/>
    </row>
    <row r="81" spans="1:13" s="328" customFormat="1" ht="16.5" thickBot="1" x14ac:dyDescent="0.25">
      <c r="A81" s="360"/>
      <c r="B81" s="361" t="s">
        <v>67</v>
      </c>
      <c r="C81" s="362"/>
      <c r="D81" s="300"/>
      <c r="E81" s="363"/>
      <c r="F81" s="364">
        <f>F67+F63+F57+F33+F27+F6</f>
        <v>0</v>
      </c>
      <c r="G81" s="299"/>
      <c r="H81" s="325"/>
      <c r="I81" s="365"/>
      <c r="J81" s="292"/>
      <c r="K81" s="327"/>
      <c r="L81" s="327"/>
      <c r="M81" s="292"/>
    </row>
    <row r="82" spans="1:13" s="328" customFormat="1" x14ac:dyDescent="0.2">
      <c r="A82" s="366"/>
      <c r="B82" s="367" t="s">
        <v>189</v>
      </c>
      <c r="C82" s="368"/>
      <c r="D82" s="369"/>
      <c r="E82" s="370"/>
      <c r="F82" s="371">
        <f>F81*0.23</f>
        <v>0</v>
      </c>
      <c r="G82" s="299"/>
      <c r="H82" s="325"/>
      <c r="I82" s="365"/>
      <c r="J82" s="292"/>
      <c r="K82" s="327"/>
      <c r="L82" s="327"/>
      <c r="M82" s="292"/>
    </row>
    <row r="83" spans="1:13" s="328" customFormat="1" ht="13.5" thickBot="1" x14ac:dyDescent="0.25">
      <c r="A83" s="360"/>
      <c r="B83" s="372" t="s">
        <v>68</v>
      </c>
      <c r="C83" s="362"/>
      <c r="D83" s="300"/>
      <c r="E83" s="363"/>
      <c r="F83" s="364">
        <f>F81+F82</f>
        <v>0</v>
      </c>
      <c r="G83" s="299"/>
      <c r="H83" s="325"/>
      <c r="I83" s="365"/>
      <c r="J83" s="292"/>
      <c r="K83" s="327"/>
      <c r="L83" s="327"/>
      <c r="M83" s="292"/>
    </row>
    <row r="85" spans="1:13" x14ac:dyDescent="0.2">
      <c r="A85" s="201" t="s">
        <v>14</v>
      </c>
    </row>
    <row r="86" spans="1:13" x14ac:dyDescent="0.2">
      <c r="A86" s="373" t="s">
        <v>258</v>
      </c>
      <c r="B86" s="290" t="s">
        <v>259</v>
      </c>
    </row>
    <row r="87" spans="1:13" x14ac:dyDescent="0.2">
      <c r="A87" s="373" t="s">
        <v>258</v>
      </c>
      <c r="B87" s="201" t="s">
        <v>260</v>
      </c>
    </row>
    <row r="88" spans="1:13" x14ac:dyDescent="0.2">
      <c r="A88" s="373" t="s">
        <v>258</v>
      </c>
      <c r="B88" s="201" t="s">
        <v>261</v>
      </c>
    </row>
    <row r="89" spans="1:13" x14ac:dyDescent="0.2">
      <c r="A89" s="373" t="s">
        <v>258</v>
      </c>
      <c r="B89" s="201" t="s">
        <v>266</v>
      </c>
    </row>
    <row r="90" spans="1:13" x14ac:dyDescent="0.2">
      <c r="A90" s="373" t="s">
        <v>258</v>
      </c>
      <c r="B90" s="201" t="s">
        <v>262</v>
      </c>
    </row>
    <row r="91" spans="1:13" x14ac:dyDescent="0.2">
      <c r="A91" s="201"/>
      <c r="B91" s="201" t="s">
        <v>263</v>
      </c>
    </row>
    <row r="92" spans="1:13" x14ac:dyDescent="0.2">
      <c r="A92" s="373" t="s">
        <v>258</v>
      </c>
      <c r="B92" s="201" t="s">
        <v>187</v>
      </c>
    </row>
    <row r="93" spans="1:13" x14ac:dyDescent="0.2">
      <c r="A93" s="201"/>
    </row>
    <row r="94" spans="1:13" x14ac:dyDescent="0.2">
      <c r="A94" s="201"/>
    </row>
    <row r="95" spans="1:13" x14ac:dyDescent="0.2">
      <c r="A95" s="201"/>
    </row>
    <row r="96" spans="1:13" x14ac:dyDescent="0.2">
      <c r="A96" s="374" t="s">
        <v>221</v>
      </c>
    </row>
    <row r="97" spans="4:6" x14ac:dyDescent="0.2">
      <c r="D97" s="522" t="s">
        <v>264</v>
      </c>
      <c r="E97" s="523"/>
      <c r="F97" s="523"/>
    </row>
    <row r="98" spans="4:6" x14ac:dyDescent="0.2">
      <c r="D98" s="524" t="s">
        <v>169</v>
      </c>
      <c r="E98" s="523"/>
      <c r="F98" s="523"/>
    </row>
    <row r="99" spans="4:6" x14ac:dyDescent="0.2">
      <c r="D99" s="524" t="s">
        <v>170</v>
      </c>
      <c r="E99" s="523"/>
      <c r="F99" s="523"/>
    </row>
  </sheetData>
  <mergeCells count="9">
    <mergeCell ref="D97:F97"/>
    <mergeCell ref="D98:F98"/>
    <mergeCell ref="D99:F99"/>
    <mergeCell ref="A6:A26"/>
    <mergeCell ref="A27:A32"/>
    <mergeCell ref="A33:A56"/>
    <mergeCell ref="A57:A62"/>
    <mergeCell ref="A63:A66"/>
    <mergeCell ref="A67:A79"/>
  </mergeCells>
  <pageMargins left="0.39370078740157483" right="0.39370078740157483" top="0.59055118110236227" bottom="0.59055118110236227" header="0" footer="0"/>
  <pageSetup paperSize="9" scale="75" orientation="portrait" r:id="rId1"/>
  <rowBreaks count="1" manualBreakCount="1">
    <brk id="56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4"/>
  <sheetViews>
    <sheetView showGridLines="0" view="pageLayout" zoomScaleNormal="100" workbookViewId="0">
      <selection activeCell="E8" sqref="E8:H10"/>
    </sheetView>
  </sheetViews>
  <sheetFormatPr defaultColWidth="9.140625" defaultRowHeight="12.75" x14ac:dyDescent="0.2"/>
  <cols>
    <col min="1" max="1" width="4.7109375" style="141" customWidth="1"/>
    <col min="2" max="3" width="4.7109375" style="154" customWidth="1"/>
    <col min="4" max="4" width="47.7109375" style="143" customWidth="1"/>
    <col min="5" max="8" width="13.7109375" style="158" customWidth="1"/>
    <col min="9" max="9" width="19.7109375" style="141" customWidth="1"/>
    <col min="10" max="16384" width="9.140625" style="141"/>
  </cols>
  <sheetData>
    <row r="1" spans="1:9" ht="17.25" customHeight="1" x14ac:dyDescent="0.25">
      <c r="A1" s="486" t="s">
        <v>4</v>
      </c>
      <c r="B1" s="486"/>
      <c r="C1" s="138"/>
      <c r="D1" s="131" t="s">
        <v>192</v>
      </c>
      <c r="E1" s="150"/>
      <c r="F1" s="151"/>
      <c r="G1" s="151"/>
      <c r="H1" s="151"/>
      <c r="I1" s="225" t="s">
        <v>17</v>
      </c>
    </row>
    <row r="2" spans="1:9" ht="17.25" customHeight="1" x14ac:dyDescent="0.2">
      <c r="A2" s="226" t="s">
        <v>73</v>
      </c>
      <c r="D2" s="155"/>
      <c r="E2" s="537" t="s">
        <v>71</v>
      </c>
      <c r="F2" s="538"/>
      <c r="G2" s="538"/>
      <c r="H2" s="538"/>
      <c r="I2" s="152"/>
    </row>
    <row r="3" spans="1:9" ht="17.25" customHeight="1" x14ac:dyDescent="0.2">
      <c r="A3" s="226" t="s">
        <v>267</v>
      </c>
      <c r="B3" s="156"/>
      <c r="C3" s="156"/>
      <c r="D3" s="157"/>
    </row>
    <row r="4" spans="1:9" ht="13.5" thickBot="1" x14ac:dyDescent="0.25">
      <c r="A4" s="153"/>
      <c r="B4" s="156"/>
      <c r="C4" s="156"/>
      <c r="D4" s="157"/>
    </row>
    <row r="5" spans="1:9" ht="17.25" customHeight="1" x14ac:dyDescent="0.2">
      <c r="A5" s="473"/>
      <c r="B5" s="474"/>
      <c r="C5" s="474"/>
      <c r="D5" s="165"/>
      <c r="E5" s="161" t="s">
        <v>5</v>
      </c>
      <c r="F5" s="162" t="s">
        <v>5</v>
      </c>
      <c r="G5" s="162" t="s">
        <v>5</v>
      </c>
      <c r="H5" s="163" t="s">
        <v>5</v>
      </c>
      <c r="I5" s="539" t="s">
        <v>1</v>
      </c>
    </row>
    <row r="6" spans="1:9" ht="17.25" customHeight="1" thickBot="1" x14ac:dyDescent="0.25">
      <c r="A6" s="493" t="s">
        <v>6</v>
      </c>
      <c r="B6" s="542"/>
      <c r="C6" s="542"/>
      <c r="D6" s="543"/>
      <c r="E6" s="166"/>
      <c r="F6" s="166"/>
      <c r="G6" s="166"/>
      <c r="H6" s="166"/>
      <c r="I6" s="540"/>
    </row>
    <row r="7" spans="1:9" ht="17.25" customHeight="1" thickBot="1" x14ac:dyDescent="0.25">
      <c r="A7" s="476"/>
      <c r="B7" s="477"/>
      <c r="C7" s="477"/>
      <c r="D7" s="167"/>
      <c r="E7" s="497" t="s">
        <v>0</v>
      </c>
      <c r="F7" s="497"/>
      <c r="G7" s="497"/>
      <c r="H7" s="498"/>
      <c r="I7" s="541"/>
    </row>
    <row r="8" spans="1:9" ht="17.25" customHeight="1" x14ac:dyDescent="0.2">
      <c r="A8" s="168">
        <v>1</v>
      </c>
      <c r="B8" s="169"/>
      <c r="C8" s="170"/>
      <c r="D8" s="171" t="s">
        <v>74</v>
      </c>
      <c r="E8" s="560"/>
      <c r="F8" s="560"/>
      <c r="G8" s="560"/>
      <c r="H8" s="560"/>
      <c r="I8" s="172">
        <f>ROUND(($E$6*E8)+($F$6*F8)+($G$6*G8)+($H$6*H8),2)</f>
        <v>0</v>
      </c>
    </row>
    <row r="9" spans="1:9" ht="17.25" customHeight="1" x14ac:dyDescent="0.2">
      <c r="A9" s="173">
        <v>2</v>
      </c>
      <c r="B9" s="174"/>
      <c r="C9" s="175"/>
      <c r="D9" s="176" t="s">
        <v>75</v>
      </c>
      <c r="E9" s="560"/>
      <c r="F9" s="560"/>
      <c r="G9" s="560"/>
      <c r="H9" s="560"/>
      <c r="I9" s="177">
        <f>ROUND(($E$6*E9)+($F$6*F9)+($G$6*G9)+($H$6*H9),2)</f>
        <v>0</v>
      </c>
    </row>
    <row r="10" spans="1:9" ht="17.25" customHeight="1" thickBot="1" x14ac:dyDescent="0.25">
      <c r="A10" s="178">
        <v>3</v>
      </c>
      <c r="B10" s="179"/>
      <c r="C10" s="180"/>
      <c r="D10" s="181" t="s">
        <v>76</v>
      </c>
      <c r="E10" s="560"/>
      <c r="F10" s="560"/>
      <c r="G10" s="560"/>
      <c r="H10" s="560"/>
      <c r="I10" s="182">
        <f>ROUND(($E$6*E10)+($F$6*F10)+($G$6*G10)+($H$6*H10),2)</f>
        <v>0</v>
      </c>
    </row>
    <row r="11" spans="1:9" ht="17.25" customHeight="1" x14ac:dyDescent="0.2">
      <c r="A11" s="531"/>
      <c r="B11" s="532"/>
      <c r="C11" s="474"/>
      <c r="D11" s="183" t="s">
        <v>2</v>
      </c>
      <c r="E11" s="184"/>
      <c r="F11" s="185"/>
      <c r="G11" s="185"/>
      <c r="H11" s="186"/>
      <c r="I11" s="187">
        <f>SUM(I8:I10)</f>
        <v>0</v>
      </c>
    </row>
    <row r="12" spans="1:9" ht="17.25" customHeight="1" x14ac:dyDescent="0.2">
      <c r="A12" s="533"/>
      <c r="B12" s="534"/>
      <c r="C12" s="475"/>
      <c r="D12" s="188" t="s">
        <v>189</v>
      </c>
      <c r="E12" s="189"/>
      <c r="F12" s="190"/>
      <c r="G12" s="190"/>
      <c r="H12" s="191"/>
      <c r="I12" s="192">
        <f>I11*0.23</f>
        <v>0</v>
      </c>
    </row>
    <row r="13" spans="1:9" ht="17.25" customHeight="1" thickBot="1" x14ac:dyDescent="0.25">
      <c r="A13" s="535"/>
      <c r="B13" s="536"/>
      <c r="C13" s="477"/>
      <c r="D13" s="193" t="s">
        <v>3</v>
      </c>
      <c r="E13" s="194"/>
      <c r="F13" s="195"/>
      <c r="G13" s="195"/>
      <c r="H13" s="196"/>
      <c r="I13" s="197">
        <f>I12+I11</f>
        <v>0</v>
      </c>
    </row>
    <row r="14" spans="1:9" x14ac:dyDescent="0.2">
      <c r="A14" s="3"/>
      <c r="B14" s="198"/>
      <c r="C14" s="198"/>
      <c r="D14" s="199"/>
      <c r="E14" s="200"/>
      <c r="F14" s="200"/>
      <c r="G14" s="200"/>
      <c r="H14" s="200"/>
      <c r="I14" s="3"/>
    </row>
    <row r="15" spans="1:9" x14ac:dyDescent="0.2">
      <c r="A15" s="201" t="s">
        <v>14</v>
      </c>
      <c r="B15" s="202"/>
      <c r="C15" s="202"/>
      <c r="D15" s="98"/>
      <c r="E15" s="200"/>
      <c r="F15" s="200"/>
      <c r="G15" s="200"/>
      <c r="H15" s="200"/>
      <c r="I15" s="3"/>
    </row>
    <row r="16" spans="1:9" x14ac:dyDescent="0.2">
      <c r="A16" s="201" t="s">
        <v>15</v>
      </c>
      <c r="B16" s="202"/>
      <c r="C16" s="202"/>
      <c r="D16" s="98"/>
      <c r="E16" s="200"/>
      <c r="F16" s="200"/>
      <c r="G16" s="200"/>
      <c r="H16" s="200"/>
      <c r="I16" s="3"/>
    </row>
    <row r="17" spans="1:9" x14ac:dyDescent="0.2">
      <c r="A17" s="201" t="s">
        <v>16</v>
      </c>
      <c r="B17" s="202"/>
      <c r="C17" s="202"/>
      <c r="D17" s="98"/>
      <c r="E17" s="200"/>
      <c r="F17" s="200"/>
      <c r="G17" s="200"/>
      <c r="H17" s="200"/>
      <c r="I17" s="3"/>
    </row>
    <row r="18" spans="1:9" x14ac:dyDescent="0.2">
      <c r="A18" s="3"/>
      <c r="B18" s="202"/>
      <c r="C18" s="202"/>
      <c r="D18" s="98"/>
      <c r="E18" s="200"/>
      <c r="F18" s="200"/>
      <c r="G18" s="200"/>
      <c r="H18" s="200"/>
      <c r="I18" s="3"/>
    </row>
    <row r="19" spans="1:9" x14ac:dyDescent="0.2">
      <c r="A19" s="3"/>
      <c r="B19" s="202"/>
      <c r="C19" s="202"/>
      <c r="D19" s="98"/>
      <c r="E19" s="200"/>
      <c r="F19" s="200"/>
      <c r="G19" s="200"/>
      <c r="H19" s="200"/>
      <c r="I19" s="3"/>
    </row>
    <row r="20" spans="1:9" x14ac:dyDescent="0.2">
      <c r="A20" s="3"/>
      <c r="B20" s="202"/>
      <c r="C20" s="202"/>
      <c r="D20" s="203"/>
      <c r="E20" s="200"/>
      <c r="F20" s="200"/>
      <c r="G20" s="200"/>
      <c r="H20" s="200"/>
      <c r="I20" s="3"/>
    </row>
    <row r="21" spans="1:9" ht="14.25" x14ac:dyDescent="0.2">
      <c r="A21" s="77" t="s">
        <v>181</v>
      </c>
      <c r="B21" s="76"/>
      <c r="C21" s="202"/>
      <c r="D21" s="98"/>
      <c r="E21" s="200"/>
      <c r="F21" s="200"/>
      <c r="G21" s="200"/>
      <c r="H21" s="200"/>
      <c r="I21" s="3"/>
    </row>
    <row r="22" spans="1:9" x14ac:dyDescent="0.2">
      <c r="A22" s="3"/>
      <c r="B22" s="202"/>
      <c r="C22" s="202"/>
      <c r="D22" s="98"/>
      <c r="E22" s="200"/>
      <c r="F22" s="200"/>
      <c r="G22" s="499" t="s">
        <v>219</v>
      </c>
      <c r="H22" s="499"/>
      <c r="I22" s="499"/>
    </row>
    <row r="23" spans="1:9" x14ac:dyDescent="0.2">
      <c r="A23" s="3"/>
      <c r="B23" s="202"/>
      <c r="C23" s="202"/>
      <c r="D23" s="98"/>
      <c r="E23" s="200"/>
      <c r="F23" s="200"/>
      <c r="G23" s="485" t="s">
        <v>220</v>
      </c>
      <c r="H23" s="485"/>
      <c r="I23" s="485"/>
    </row>
    <row r="24" spans="1:9" ht="14.1" customHeight="1" x14ac:dyDescent="0.2">
      <c r="A24" s="3"/>
      <c r="B24" s="202"/>
      <c r="C24" s="202"/>
      <c r="D24" s="98"/>
      <c r="E24" s="200"/>
      <c r="F24" s="200"/>
      <c r="G24" s="204"/>
      <c r="H24" s="204"/>
      <c r="I24" s="130"/>
    </row>
  </sheetData>
  <sheetProtection algorithmName="SHA-512" hashValue="rCjvQS3/H764Yyw750cBcZXxLg13ZilAJxUqrAKkitxc2LZhfW48pkqwJPmIXfRdafNmZdpvIpQJF1LPfLODsA==" saltValue="CtK2nrui8Cl7VTf7/+O4og==" spinCount="100000" sheet="1" objects="1" scenarios="1"/>
  <mergeCells count="8">
    <mergeCell ref="G22:I22"/>
    <mergeCell ref="G23:I23"/>
    <mergeCell ref="A11:B13"/>
    <mergeCell ref="A1:B1"/>
    <mergeCell ref="E2:H2"/>
    <mergeCell ref="I5:I7"/>
    <mergeCell ref="A6:D6"/>
    <mergeCell ref="E7:H7"/>
  </mergeCells>
  <printOptions horizontalCentered="1"/>
  <pageMargins left="0.59055118110236227" right="0.59055118110236227" top="0.59055118110236227" bottom="0.39370078740157483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15"/>
  <sheetViews>
    <sheetView showGridLines="0" view="pageLayout" zoomScaleNormal="100" workbookViewId="0">
      <selection sqref="A1:XFD1048576"/>
    </sheetView>
  </sheetViews>
  <sheetFormatPr defaultRowHeight="11.25" x14ac:dyDescent="0.2"/>
  <cols>
    <col min="1" max="2" width="4.7109375" style="18" customWidth="1"/>
    <col min="3" max="3" width="64.7109375" style="18" customWidth="1"/>
    <col min="4" max="6" width="20.7109375" style="18" customWidth="1"/>
    <col min="7" max="254" width="9.140625" style="18"/>
    <col min="255" max="256" width="4.7109375" style="18" customWidth="1"/>
    <col min="257" max="257" width="45.7109375" style="18" customWidth="1"/>
    <col min="258" max="261" width="13.7109375" style="18" customWidth="1"/>
    <col min="262" max="262" width="19.7109375" style="18" customWidth="1"/>
    <col min="263" max="510" width="9.140625" style="18"/>
    <col min="511" max="512" width="4.7109375" style="18" customWidth="1"/>
    <col min="513" max="513" width="45.7109375" style="18" customWidth="1"/>
    <col min="514" max="517" width="13.7109375" style="18" customWidth="1"/>
    <col min="518" max="518" width="19.7109375" style="18" customWidth="1"/>
    <col min="519" max="766" width="9.140625" style="18"/>
    <col min="767" max="768" width="4.7109375" style="18" customWidth="1"/>
    <col min="769" max="769" width="45.7109375" style="18" customWidth="1"/>
    <col min="770" max="773" width="13.7109375" style="18" customWidth="1"/>
    <col min="774" max="774" width="19.7109375" style="18" customWidth="1"/>
    <col min="775" max="1022" width="9.140625" style="18"/>
    <col min="1023" max="1024" width="4.7109375" style="18" customWidth="1"/>
    <col min="1025" max="1025" width="45.7109375" style="18" customWidth="1"/>
    <col min="1026" max="1029" width="13.7109375" style="18" customWidth="1"/>
    <col min="1030" max="1030" width="19.7109375" style="18" customWidth="1"/>
    <col min="1031" max="1278" width="9.140625" style="18"/>
    <col min="1279" max="1280" width="4.7109375" style="18" customWidth="1"/>
    <col min="1281" max="1281" width="45.7109375" style="18" customWidth="1"/>
    <col min="1282" max="1285" width="13.7109375" style="18" customWidth="1"/>
    <col min="1286" max="1286" width="19.7109375" style="18" customWidth="1"/>
    <col min="1287" max="1534" width="9.140625" style="18"/>
    <col min="1535" max="1536" width="4.7109375" style="18" customWidth="1"/>
    <col min="1537" max="1537" width="45.7109375" style="18" customWidth="1"/>
    <col min="1538" max="1541" width="13.7109375" style="18" customWidth="1"/>
    <col min="1542" max="1542" width="19.7109375" style="18" customWidth="1"/>
    <col min="1543" max="1790" width="9.140625" style="18"/>
    <col min="1791" max="1792" width="4.7109375" style="18" customWidth="1"/>
    <col min="1793" max="1793" width="45.7109375" style="18" customWidth="1"/>
    <col min="1794" max="1797" width="13.7109375" style="18" customWidth="1"/>
    <col min="1798" max="1798" width="19.7109375" style="18" customWidth="1"/>
    <col min="1799" max="2046" width="9.140625" style="18"/>
    <col min="2047" max="2048" width="4.7109375" style="18" customWidth="1"/>
    <col min="2049" max="2049" width="45.7109375" style="18" customWidth="1"/>
    <col min="2050" max="2053" width="13.7109375" style="18" customWidth="1"/>
    <col min="2054" max="2054" width="19.7109375" style="18" customWidth="1"/>
    <col min="2055" max="2302" width="9.140625" style="18"/>
    <col min="2303" max="2304" width="4.7109375" style="18" customWidth="1"/>
    <col min="2305" max="2305" width="45.7109375" style="18" customWidth="1"/>
    <col min="2306" max="2309" width="13.7109375" style="18" customWidth="1"/>
    <col min="2310" max="2310" width="19.7109375" style="18" customWidth="1"/>
    <col min="2311" max="2558" width="9.140625" style="18"/>
    <col min="2559" max="2560" width="4.7109375" style="18" customWidth="1"/>
    <col min="2561" max="2561" width="45.7109375" style="18" customWidth="1"/>
    <col min="2562" max="2565" width="13.7109375" style="18" customWidth="1"/>
    <col min="2566" max="2566" width="19.7109375" style="18" customWidth="1"/>
    <col min="2567" max="2814" width="9.140625" style="18"/>
    <col min="2815" max="2816" width="4.7109375" style="18" customWidth="1"/>
    <col min="2817" max="2817" width="45.7109375" style="18" customWidth="1"/>
    <col min="2818" max="2821" width="13.7109375" style="18" customWidth="1"/>
    <col min="2822" max="2822" width="19.7109375" style="18" customWidth="1"/>
    <col min="2823" max="3070" width="9.140625" style="18"/>
    <col min="3071" max="3072" width="4.7109375" style="18" customWidth="1"/>
    <col min="3073" max="3073" width="45.7109375" style="18" customWidth="1"/>
    <col min="3074" max="3077" width="13.7109375" style="18" customWidth="1"/>
    <col min="3078" max="3078" width="19.7109375" style="18" customWidth="1"/>
    <col min="3079" max="3326" width="9.140625" style="18"/>
    <col min="3327" max="3328" width="4.7109375" style="18" customWidth="1"/>
    <col min="3329" max="3329" width="45.7109375" style="18" customWidth="1"/>
    <col min="3330" max="3333" width="13.7109375" style="18" customWidth="1"/>
    <col min="3334" max="3334" width="19.7109375" style="18" customWidth="1"/>
    <col min="3335" max="3582" width="9.140625" style="18"/>
    <col min="3583" max="3584" width="4.7109375" style="18" customWidth="1"/>
    <col min="3585" max="3585" width="45.7109375" style="18" customWidth="1"/>
    <col min="3586" max="3589" width="13.7109375" style="18" customWidth="1"/>
    <col min="3590" max="3590" width="19.7109375" style="18" customWidth="1"/>
    <col min="3591" max="3838" width="9.140625" style="18"/>
    <col min="3839" max="3840" width="4.7109375" style="18" customWidth="1"/>
    <col min="3841" max="3841" width="45.7109375" style="18" customWidth="1"/>
    <col min="3842" max="3845" width="13.7109375" style="18" customWidth="1"/>
    <col min="3846" max="3846" width="19.7109375" style="18" customWidth="1"/>
    <col min="3847" max="4094" width="9.140625" style="18"/>
    <col min="4095" max="4096" width="4.7109375" style="18" customWidth="1"/>
    <col min="4097" max="4097" width="45.7109375" style="18" customWidth="1"/>
    <col min="4098" max="4101" width="13.7109375" style="18" customWidth="1"/>
    <col min="4102" max="4102" width="19.7109375" style="18" customWidth="1"/>
    <col min="4103" max="4350" width="9.140625" style="18"/>
    <col min="4351" max="4352" width="4.7109375" style="18" customWidth="1"/>
    <col min="4353" max="4353" width="45.7109375" style="18" customWidth="1"/>
    <col min="4354" max="4357" width="13.7109375" style="18" customWidth="1"/>
    <col min="4358" max="4358" width="19.7109375" style="18" customWidth="1"/>
    <col min="4359" max="4606" width="9.140625" style="18"/>
    <col min="4607" max="4608" width="4.7109375" style="18" customWidth="1"/>
    <col min="4609" max="4609" width="45.7109375" style="18" customWidth="1"/>
    <col min="4610" max="4613" width="13.7109375" style="18" customWidth="1"/>
    <col min="4614" max="4614" width="19.7109375" style="18" customWidth="1"/>
    <col min="4615" max="4862" width="9.140625" style="18"/>
    <col min="4863" max="4864" width="4.7109375" style="18" customWidth="1"/>
    <col min="4865" max="4865" width="45.7109375" style="18" customWidth="1"/>
    <col min="4866" max="4869" width="13.7109375" style="18" customWidth="1"/>
    <col min="4870" max="4870" width="19.7109375" style="18" customWidth="1"/>
    <col min="4871" max="5118" width="9.140625" style="18"/>
    <col min="5119" max="5120" width="4.7109375" style="18" customWidth="1"/>
    <col min="5121" max="5121" width="45.7109375" style="18" customWidth="1"/>
    <col min="5122" max="5125" width="13.7109375" style="18" customWidth="1"/>
    <col min="5126" max="5126" width="19.7109375" style="18" customWidth="1"/>
    <col min="5127" max="5374" width="9.140625" style="18"/>
    <col min="5375" max="5376" width="4.7109375" style="18" customWidth="1"/>
    <col min="5377" max="5377" width="45.7109375" style="18" customWidth="1"/>
    <col min="5378" max="5381" width="13.7109375" style="18" customWidth="1"/>
    <col min="5382" max="5382" width="19.7109375" style="18" customWidth="1"/>
    <col min="5383" max="5630" width="9.140625" style="18"/>
    <col min="5631" max="5632" width="4.7109375" style="18" customWidth="1"/>
    <col min="5633" max="5633" width="45.7109375" style="18" customWidth="1"/>
    <col min="5634" max="5637" width="13.7109375" style="18" customWidth="1"/>
    <col min="5638" max="5638" width="19.7109375" style="18" customWidth="1"/>
    <col min="5639" max="5886" width="9.140625" style="18"/>
    <col min="5887" max="5888" width="4.7109375" style="18" customWidth="1"/>
    <col min="5889" max="5889" width="45.7109375" style="18" customWidth="1"/>
    <col min="5890" max="5893" width="13.7109375" style="18" customWidth="1"/>
    <col min="5894" max="5894" width="19.7109375" style="18" customWidth="1"/>
    <col min="5895" max="6142" width="9.140625" style="18"/>
    <col min="6143" max="6144" width="4.7109375" style="18" customWidth="1"/>
    <col min="6145" max="6145" width="45.7109375" style="18" customWidth="1"/>
    <col min="6146" max="6149" width="13.7109375" style="18" customWidth="1"/>
    <col min="6150" max="6150" width="19.7109375" style="18" customWidth="1"/>
    <col min="6151" max="6398" width="9.140625" style="18"/>
    <col min="6399" max="6400" width="4.7109375" style="18" customWidth="1"/>
    <col min="6401" max="6401" width="45.7109375" style="18" customWidth="1"/>
    <col min="6402" max="6405" width="13.7109375" style="18" customWidth="1"/>
    <col min="6406" max="6406" width="19.7109375" style="18" customWidth="1"/>
    <col min="6407" max="6654" width="9.140625" style="18"/>
    <col min="6655" max="6656" width="4.7109375" style="18" customWidth="1"/>
    <col min="6657" max="6657" width="45.7109375" style="18" customWidth="1"/>
    <col min="6658" max="6661" width="13.7109375" style="18" customWidth="1"/>
    <col min="6662" max="6662" width="19.7109375" style="18" customWidth="1"/>
    <col min="6663" max="6910" width="9.140625" style="18"/>
    <col min="6911" max="6912" width="4.7109375" style="18" customWidth="1"/>
    <col min="6913" max="6913" width="45.7109375" style="18" customWidth="1"/>
    <col min="6914" max="6917" width="13.7109375" style="18" customWidth="1"/>
    <col min="6918" max="6918" width="19.7109375" style="18" customWidth="1"/>
    <col min="6919" max="7166" width="9.140625" style="18"/>
    <col min="7167" max="7168" width="4.7109375" style="18" customWidth="1"/>
    <col min="7169" max="7169" width="45.7109375" style="18" customWidth="1"/>
    <col min="7170" max="7173" width="13.7109375" style="18" customWidth="1"/>
    <col min="7174" max="7174" width="19.7109375" style="18" customWidth="1"/>
    <col min="7175" max="7422" width="9.140625" style="18"/>
    <col min="7423" max="7424" width="4.7109375" style="18" customWidth="1"/>
    <col min="7425" max="7425" width="45.7109375" style="18" customWidth="1"/>
    <col min="7426" max="7429" width="13.7109375" style="18" customWidth="1"/>
    <col min="7430" max="7430" width="19.7109375" style="18" customWidth="1"/>
    <col min="7431" max="7678" width="9.140625" style="18"/>
    <col min="7679" max="7680" width="4.7109375" style="18" customWidth="1"/>
    <col min="7681" max="7681" width="45.7109375" style="18" customWidth="1"/>
    <col min="7682" max="7685" width="13.7109375" style="18" customWidth="1"/>
    <col min="7686" max="7686" width="19.7109375" style="18" customWidth="1"/>
    <col min="7687" max="7934" width="9.140625" style="18"/>
    <col min="7935" max="7936" width="4.7109375" style="18" customWidth="1"/>
    <col min="7937" max="7937" width="45.7109375" style="18" customWidth="1"/>
    <col min="7938" max="7941" width="13.7109375" style="18" customWidth="1"/>
    <col min="7942" max="7942" width="19.7109375" style="18" customWidth="1"/>
    <col min="7943" max="8190" width="9.140625" style="18"/>
    <col min="8191" max="8192" width="4.7109375" style="18" customWidth="1"/>
    <col min="8193" max="8193" width="45.7109375" style="18" customWidth="1"/>
    <col min="8194" max="8197" width="13.7109375" style="18" customWidth="1"/>
    <col min="8198" max="8198" width="19.7109375" style="18" customWidth="1"/>
    <col min="8199" max="8446" width="9.140625" style="18"/>
    <col min="8447" max="8448" width="4.7109375" style="18" customWidth="1"/>
    <col min="8449" max="8449" width="45.7109375" style="18" customWidth="1"/>
    <col min="8450" max="8453" width="13.7109375" style="18" customWidth="1"/>
    <col min="8454" max="8454" width="19.7109375" style="18" customWidth="1"/>
    <col min="8455" max="8702" width="9.140625" style="18"/>
    <col min="8703" max="8704" width="4.7109375" style="18" customWidth="1"/>
    <col min="8705" max="8705" width="45.7109375" style="18" customWidth="1"/>
    <col min="8706" max="8709" width="13.7109375" style="18" customWidth="1"/>
    <col min="8710" max="8710" width="19.7109375" style="18" customWidth="1"/>
    <col min="8711" max="8958" width="9.140625" style="18"/>
    <col min="8959" max="8960" width="4.7109375" style="18" customWidth="1"/>
    <col min="8961" max="8961" width="45.7109375" style="18" customWidth="1"/>
    <col min="8962" max="8965" width="13.7109375" style="18" customWidth="1"/>
    <col min="8966" max="8966" width="19.7109375" style="18" customWidth="1"/>
    <col min="8967" max="9214" width="9.140625" style="18"/>
    <col min="9215" max="9216" width="4.7109375" style="18" customWidth="1"/>
    <col min="9217" max="9217" width="45.7109375" style="18" customWidth="1"/>
    <col min="9218" max="9221" width="13.7109375" style="18" customWidth="1"/>
    <col min="9222" max="9222" width="19.7109375" style="18" customWidth="1"/>
    <col min="9223" max="9470" width="9.140625" style="18"/>
    <col min="9471" max="9472" width="4.7109375" style="18" customWidth="1"/>
    <col min="9473" max="9473" width="45.7109375" style="18" customWidth="1"/>
    <col min="9474" max="9477" width="13.7109375" style="18" customWidth="1"/>
    <col min="9478" max="9478" width="19.7109375" style="18" customWidth="1"/>
    <col min="9479" max="9726" width="9.140625" style="18"/>
    <col min="9727" max="9728" width="4.7109375" style="18" customWidth="1"/>
    <col min="9729" max="9729" width="45.7109375" style="18" customWidth="1"/>
    <col min="9730" max="9733" width="13.7109375" style="18" customWidth="1"/>
    <col min="9734" max="9734" width="19.7109375" style="18" customWidth="1"/>
    <col min="9735" max="9982" width="9.140625" style="18"/>
    <col min="9983" max="9984" width="4.7109375" style="18" customWidth="1"/>
    <col min="9985" max="9985" width="45.7109375" style="18" customWidth="1"/>
    <col min="9986" max="9989" width="13.7109375" style="18" customWidth="1"/>
    <col min="9990" max="9990" width="19.7109375" style="18" customWidth="1"/>
    <col min="9991" max="10238" width="9.140625" style="18"/>
    <col min="10239" max="10240" width="4.7109375" style="18" customWidth="1"/>
    <col min="10241" max="10241" width="45.7109375" style="18" customWidth="1"/>
    <col min="10242" max="10245" width="13.7109375" style="18" customWidth="1"/>
    <col min="10246" max="10246" width="19.7109375" style="18" customWidth="1"/>
    <col min="10247" max="10494" width="9.140625" style="18"/>
    <col min="10495" max="10496" width="4.7109375" style="18" customWidth="1"/>
    <col min="10497" max="10497" width="45.7109375" style="18" customWidth="1"/>
    <col min="10498" max="10501" width="13.7109375" style="18" customWidth="1"/>
    <col min="10502" max="10502" width="19.7109375" style="18" customWidth="1"/>
    <col min="10503" max="10750" width="9.140625" style="18"/>
    <col min="10751" max="10752" width="4.7109375" style="18" customWidth="1"/>
    <col min="10753" max="10753" width="45.7109375" style="18" customWidth="1"/>
    <col min="10754" max="10757" width="13.7109375" style="18" customWidth="1"/>
    <col min="10758" max="10758" width="19.7109375" style="18" customWidth="1"/>
    <col min="10759" max="11006" width="9.140625" style="18"/>
    <col min="11007" max="11008" width="4.7109375" style="18" customWidth="1"/>
    <col min="11009" max="11009" width="45.7109375" style="18" customWidth="1"/>
    <col min="11010" max="11013" width="13.7109375" style="18" customWidth="1"/>
    <col min="11014" max="11014" width="19.7109375" style="18" customWidth="1"/>
    <col min="11015" max="11262" width="9.140625" style="18"/>
    <col min="11263" max="11264" width="4.7109375" style="18" customWidth="1"/>
    <col min="11265" max="11265" width="45.7109375" style="18" customWidth="1"/>
    <col min="11266" max="11269" width="13.7109375" style="18" customWidth="1"/>
    <col min="11270" max="11270" width="19.7109375" style="18" customWidth="1"/>
    <col min="11271" max="11518" width="9.140625" style="18"/>
    <col min="11519" max="11520" width="4.7109375" style="18" customWidth="1"/>
    <col min="11521" max="11521" width="45.7109375" style="18" customWidth="1"/>
    <col min="11522" max="11525" width="13.7109375" style="18" customWidth="1"/>
    <col min="11526" max="11526" width="19.7109375" style="18" customWidth="1"/>
    <col min="11527" max="11774" width="9.140625" style="18"/>
    <col min="11775" max="11776" width="4.7109375" style="18" customWidth="1"/>
    <col min="11777" max="11777" width="45.7109375" style="18" customWidth="1"/>
    <col min="11778" max="11781" width="13.7109375" style="18" customWidth="1"/>
    <col min="11782" max="11782" width="19.7109375" style="18" customWidth="1"/>
    <col min="11783" max="12030" width="9.140625" style="18"/>
    <col min="12031" max="12032" width="4.7109375" style="18" customWidth="1"/>
    <col min="12033" max="12033" width="45.7109375" style="18" customWidth="1"/>
    <col min="12034" max="12037" width="13.7109375" style="18" customWidth="1"/>
    <col min="12038" max="12038" width="19.7109375" style="18" customWidth="1"/>
    <col min="12039" max="12286" width="9.140625" style="18"/>
    <col min="12287" max="12288" width="4.7109375" style="18" customWidth="1"/>
    <col min="12289" max="12289" width="45.7109375" style="18" customWidth="1"/>
    <col min="12290" max="12293" width="13.7109375" style="18" customWidth="1"/>
    <col min="12294" max="12294" width="19.7109375" style="18" customWidth="1"/>
    <col min="12295" max="12542" width="9.140625" style="18"/>
    <col min="12543" max="12544" width="4.7109375" style="18" customWidth="1"/>
    <col min="12545" max="12545" width="45.7109375" style="18" customWidth="1"/>
    <col min="12546" max="12549" width="13.7109375" style="18" customWidth="1"/>
    <col min="12550" max="12550" width="19.7109375" style="18" customWidth="1"/>
    <col min="12551" max="12798" width="9.140625" style="18"/>
    <col min="12799" max="12800" width="4.7109375" style="18" customWidth="1"/>
    <col min="12801" max="12801" width="45.7109375" style="18" customWidth="1"/>
    <col min="12802" max="12805" width="13.7109375" style="18" customWidth="1"/>
    <col min="12806" max="12806" width="19.7109375" style="18" customWidth="1"/>
    <col min="12807" max="13054" width="9.140625" style="18"/>
    <col min="13055" max="13056" width="4.7109375" style="18" customWidth="1"/>
    <col min="13057" max="13057" width="45.7109375" style="18" customWidth="1"/>
    <col min="13058" max="13061" width="13.7109375" style="18" customWidth="1"/>
    <col min="13062" max="13062" width="19.7109375" style="18" customWidth="1"/>
    <col min="13063" max="13310" width="9.140625" style="18"/>
    <col min="13311" max="13312" width="4.7109375" style="18" customWidth="1"/>
    <col min="13313" max="13313" width="45.7109375" style="18" customWidth="1"/>
    <col min="13314" max="13317" width="13.7109375" style="18" customWidth="1"/>
    <col min="13318" max="13318" width="19.7109375" style="18" customWidth="1"/>
    <col min="13319" max="13566" width="9.140625" style="18"/>
    <col min="13567" max="13568" width="4.7109375" style="18" customWidth="1"/>
    <col min="13569" max="13569" width="45.7109375" style="18" customWidth="1"/>
    <col min="13570" max="13573" width="13.7109375" style="18" customWidth="1"/>
    <col min="13574" max="13574" width="19.7109375" style="18" customWidth="1"/>
    <col min="13575" max="13822" width="9.140625" style="18"/>
    <col min="13823" max="13824" width="4.7109375" style="18" customWidth="1"/>
    <col min="13825" max="13825" width="45.7109375" style="18" customWidth="1"/>
    <col min="13826" max="13829" width="13.7109375" style="18" customWidth="1"/>
    <col min="13830" max="13830" width="19.7109375" style="18" customWidth="1"/>
    <col min="13831" max="14078" width="9.140625" style="18"/>
    <col min="14079" max="14080" width="4.7109375" style="18" customWidth="1"/>
    <col min="14081" max="14081" width="45.7109375" style="18" customWidth="1"/>
    <col min="14082" max="14085" width="13.7109375" style="18" customWidth="1"/>
    <col min="14086" max="14086" width="19.7109375" style="18" customWidth="1"/>
    <col min="14087" max="14334" width="9.140625" style="18"/>
    <col min="14335" max="14336" width="4.7109375" style="18" customWidth="1"/>
    <col min="14337" max="14337" width="45.7109375" style="18" customWidth="1"/>
    <col min="14338" max="14341" width="13.7109375" style="18" customWidth="1"/>
    <col min="14342" max="14342" width="19.7109375" style="18" customWidth="1"/>
    <col min="14343" max="14590" width="9.140625" style="18"/>
    <col min="14591" max="14592" width="4.7109375" style="18" customWidth="1"/>
    <col min="14593" max="14593" width="45.7109375" style="18" customWidth="1"/>
    <col min="14594" max="14597" width="13.7109375" style="18" customWidth="1"/>
    <col min="14598" max="14598" width="19.7109375" style="18" customWidth="1"/>
    <col min="14599" max="14846" width="9.140625" style="18"/>
    <col min="14847" max="14848" width="4.7109375" style="18" customWidth="1"/>
    <col min="14849" max="14849" width="45.7109375" style="18" customWidth="1"/>
    <col min="14850" max="14853" width="13.7109375" style="18" customWidth="1"/>
    <col min="14854" max="14854" width="19.7109375" style="18" customWidth="1"/>
    <col min="14855" max="15102" width="9.140625" style="18"/>
    <col min="15103" max="15104" width="4.7109375" style="18" customWidth="1"/>
    <col min="15105" max="15105" width="45.7109375" style="18" customWidth="1"/>
    <col min="15106" max="15109" width="13.7109375" style="18" customWidth="1"/>
    <col min="15110" max="15110" width="19.7109375" style="18" customWidth="1"/>
    <col min="15111" max="15358" width="9.140625" style="18"/>
    <col min="15359" max="15360" width="4.7109375" style="18" customWidth="1"/>
    <col min="15361" max="15361" width="45.7109375" style="18" customWidth="1"/>
    <col min="15362" max="15365" width="13.7109375" style="18" customWidth="1"/>
    <col min="15366" max="15366" width="19.7109375" style="18" customWidth="1"/>
    <col min="15367" max="15614" width="9.140625" style="18"/>
    <col min="15615" max="15616" width="4.7109375" style="18" customWidth="1"/>
    <col min="15617" max="15617" width="45.7109375" style="18" customWidth="1"/>
    <col min="15618" max="15621" width="13.7109375" style="18" customWidth="1"/>
    <col min="15622" max="15622" width="19.7109375" style="18" customWidth="1"/>
    <col min="15623" max="15870" width="9.140625" style="18"/>
    <col min="15871" max="15872" width="4.7109375" style="18" customWidth="1"/>
    <col min="15873" max="15873" width="45.7109375" style="18" customWidth="1"/>
    <col min="15874" max="15877" width="13.7109375" style="18" customWidth="1"/>
    <col min="15878" max="15878" width="19.7109375" style="18" customWidth="1"/>
    <col min="15879" max="16126" width="9.140625" style="18"/>
    <col min="16127" max="16128" width="4.7109375" style="18" customWidth="1"/>
    <col min="16129" max="16129" width="45.7109375" style="18" customWidth="1"/>
    <col min="16130" max="16133" width="13.7109375" style="18" customWidth="1"/>
    <col min="16134" max="16134" width="19.7109375" style="18" customWidth="1"/>
    <col min="16135" max="16384" width="9.140625" style="18"/>
  </cols>
  <sheetData>
    <row r="1" spans="1:6" s="5" customFormat="1" ht="15" x14ac:dyDescent="0.2">
      <c r="A1" s="544"/>
      <c r="B1" s="544"/>
      <c r="C1" s="376"/>
      <c r="D1" s="376"/>
      <c r="E1" s="376"/>
      <c r="F1" s="2" t="s">
        <v>179</v>
      </c>
    </row>
    <row r="2" spans="1:6" s="3" customFormat="1" ht="17.25" customHeight="1" x14ac:dyDescent="0.25">
      <c r="A2" s="486" t="s">
        <v>4</v>
      </c>
      <c r="B2" s="486"/>
      <c r="C2" s="131" t="s">
        <v>222</v>
      </c>
      <c r="D2" s="488" t="s">
        <v>71</v>
      </c>
      <c r="E2" s="547"/>
      <c r="F2" s="20"/>
    </row>
    <row r="3" spans="1:6" ht="12" thickBot="1" x14ac:dyDescent="0.25"/>
    <row r="4" spans="1:6" ht="17.25" customHeight="1" x14ac:dyDescent="0.2">
      <c r="A4" s="100"/>
      <c r="B4" s="101"/>
      <c r="C4" s="102"/>
      <c r="D4" s="103" t="s">
        <v>21</v>
      </c>
      <c r="E4" s="545" t="s">
        <v>188</v>
      </c>
      <c r="F4" s="104" t="s">
        <v>21</v>
      </c>
    </row>
    <row r="5" spans="1:6" ht="17.25" customHeight="1" thickBot="1" x14ac:dyDescent="0.25">
      <c r="A5" s="105"/>
      <c r="B5" s="106"/>
      <c r="C5" s="107"/>
      <c r="D5" s="108" t="s">
        <v>22</v>
      </c>
      <c r="E5" s="546"/>
      <c r="F5" s="109" t="s">
        <v>23</v>
      </c>
    </row>
    <row r="6" spans="1:6" ht="17.25" customHeight="1" x14ac:dyDescent="0.2">
      <c r="A6" s="110" t="s">
        <v>103</v>
      </c>
      <c r="B6" s="111"/>
      <c r="C6" s="112" t="s">
        <v>193</v>
      </c>
      <c r="D6" s="113">
        <f>'1-SZ'!I56</f>
        <v>0</v>
      </c>
      <c r="E6" s="114">
        <f>D6*0.23</f>
        <v>0</v>
      </c>
      <c r="F6" s="115">
        <f>D6+E6</f>
        <v>0</v>
      </c>
    </row>
    <row r="7" spans="1:6" ht="17.25" customHeight="1" x14ac:dyDescent="0.2">
      <c r="A7" s="470" t="s">
        <v>104</v>
      </c>
      <c r="B7" s="118"/>
      <c r="C7" s="117" t="s">
        <v>180</v>
      </c>
      <c r="D7" s="119">
        <f>'4-8a po SZ'!I11</f>
        <v>0</v>
      </c>
      <c r="E7" s="120">
        <f>D7*0.23</f>
        <v>0</v>
      </c>
      <c r="F7" s="121">
        <f>D7+E7</f>
        <v>0</v>
      </c>
    </row>
    <row r="8" spans="1:6" ht="17.25" customHeight="1" thickBot="1" x14ac:dyDescent="0.25">
      <c r="A8" s="122"/>
      <c r="B8" s="123"/>
      <c r="C8" s="124" t="s">
        <v>1</v>
      </c>
      <c r="D8" s="125">
        <f>SUM(D6:D7)</f>
        <v>0</v>
      </c>
      <c r="E8" s="126">
        <f>SUM(E6:E7)</f>
        <v>0</v>
      </c>
      <c r="F8" s="127">
        <f>SUM(F6:F7)</f>
        <v>0</v>
      </c>
    </row>
    <row r="9" spans="1:6" s="3" customFormat="1" ht="17.25" customHeight="1" x14ac:dyDescent="0.2"/>
    <row r="10" spans="1:6" s="3" customFormat="1" ht="17.25" customHeight="1" x14ac:dyDescent="0.2"/>
    <row r="11" spans="1:6" s="3" customFormat="1" ht="17.25" customHeight="1" x14ac:dyDescent="0.2"/>
    <row r="12" spans="1:6" s="3" customFormat="1" ht="17.25" customHeight="1" x14ac:dyDescent="0.2"/>
    <row r="13" spans="1:6" ht="17.25" customHeight="1" x14ac:dyDescent="0.2">
      <c r="A13" s="77" t="s">
        <v>181</v>
      </c>
      <c r="B13" s="76"/>
    </row>
    <row r="14" spans="1:6" ht="17.25" customHeight="1" x14ac:dyDescent="0.2">
      <c r="E14" s="499" t="s">
        <v>219</v>
      </c>
      <c r="F14" s="499"/>
    </row>
    <row r="15" spans="1:6" ht="17.25" customHeight="1" x14ac:dyDescent="0.2">
      <c r="E15" s="485" t="s">
        <v>220</v>
      </c>
      <c r="F15" s="485"/>
    </row>
  </sheetData>
  <sheetProtection algorithmName="SHA-512" hashValue="OJLgduHwCW5cgSsSGCIGjB9BMjUKR+NTaG8lryPb45jP8R80EheEEs1F0VeJ67SeevvxaxypPeu5jBzellrqUA==" saltValue="mCKQa5CVhHxoBFjPFKPkNg==" spinCount="100000" sheet="1" objects="1" scenarios="1"/>
  <mergeCells count="6">
    <mergeCell ref="E15:F15"/>
    <mergeCell ref="A1:B1"/>
    <mergeCell ref="A2:B2"/>
    <mergeCell ref="E4:E5"/>
    <mergeCell ref="E14:F14"/>
    <mergeCell ref="D2:E2"/>
  </mergeCells>
  <printOptions horizontalCentered="1"/>
  <pageMargins left="0.59055118110236227" right="0.59055118110236227" top="0.59055118110236227" bottom="0.59055118110236227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27"/>
  <sheetViews>
    <sheetView showGridLines="0" tabSelected="1" workbookViewId="0">
      <selection activeCell="C17" sqref="C17"/>
    </sheetView>
  </sheetViews>
  <sheetFormatPr defaultColWidth="9.140625" defaultRowHeight="12.75" x14ac:dyDescent="0.2"/>
  <cols>
    <col min="1" max="1" width="33.5703125" style="60" customWidth="1"/>
    <col min="2" max="4" width="32.7109375" style="60" customWidth="1"/>
    <col min="5" max="16384" width="9.140625" style="60"/>
  </cols>
  <sheetData>
    <row r="1" spans="1:4" x14ac:dyDescent="0.2">
      <c r="D1" s="2" t="s">
        <v>268</v>
      </c>
    </row>
    <row r="2" spans="1:4" ht="18" x14ac:dyDescent="0.25">
      <c r="A2" s="554" t="s">
        <v>153</v>
      </c>
      <c r="B2" s="554"/>
      <c r="C2" s="554"/>
      <c r="D2" s="554"/>
    </row>
    <row r="3" spans="1:4" ht="17.25" customHeight="1" x14ac:dyDescent="0.2">
      <c r="A3" s="555" t="s">
        <v>154</v>
      </c>
      <c r="B3" s="555"/>
      <c r="C3" s="555"/>
      <c r="D3" s="555"/>
    </row>
    <row r="4" spans="1:4" ht="31.5" customHeight="1" x14ac:dyDescent="0.2">
      <c r="A4" s="556" t="s">
        <v>307</v>
      </c>
      <c r="B4" s="556"/>
      <c r="C4" s="556"/>
      <c r="D4" s="556"/>
    </row>
    <row r="5" spans="1:4" x14ac:dyDescent="0.2">
      <c r="A5" s="478"/>
      <c r="B5" s="478"/>
      <c r="C5" s="478"/>
      <c r="D5" s="478"/>
    </row>
    <row r="6" spans="1:4" ht="13.5" thickBot="1" x14ac:dyDescent="0.25">
      <c r="A6" s="61" t="s">
        <v>155</v>
      </c>
      <c r="B6" s="59"/>
      <c r="C6" s="59"/>
      <c r="D6" s="2"/>
    </row>
    <row r="7" spans="1:4" ht="17.25" customHeight="1" x14ac:dyDescent="0.2">
      <c r="A7" s="62" t="s">
        <v>156</v>
      </c>
      <c r="B7" s="557" t="s">
        <v>157</v>
      </c>
      <c r="C7" s="558"/>
      <c r="D7" s="559"/>
    </row>
    <row r="8" spans="1:4" ht="17.45" customHeight="1" x14ac:dyDescent="0.2">
      <c r="A8" s="63" t="s">
        <v>158</v>
      </c>
      <c r="B8" s="548" t="s">
        <v>157</v>
      </c>
      <c r="C8" s="549"/>
      <c r="D8" s="550"/>
    </row>
    <row r="9" spans="1:4" ht="17.25" customHeight="1" x14ac:dyDescent="0.2">
      <c r="A9" s="63" t="s">
        <v>159</v>
      </c>
      <c r="B9" s="548" t="s">
        <v>157</v>
      </c>
      <c r="C9" s="549"/>
      <c r="D9" s="550"/>
    </row>
    <row r="10" spans="1:4" ht="17.25" customHeight="1" x14ac:dyDescent="0.2">
      <c r="A10" s="63" t="s">
        <v>160</v>
      </c>
      <c r="B10" s="548" t="s">
        <v>157</v>
      </c>
      <c r="C10" s="549"/>
      <c r="D10" s="550"/>
    </row>
    <row r="11" spans="1:4" ht="17.25" customHeight="1" x14ac:dyDescent="0.2">
      <c r="A11" s="63" t="s">
        <v>161</v>
      </c>
      <c r="B11" s="548" t="s">
        <v>157</v>
      </c>
      <c r="C11" s="549"/>
      <c r="D11" s="550"/>
    </row>
    <row r="12" spans="1:4" ht="17.25" customHeight="1" thickBot="1" x14ac:dyDescent="0.25">
      <c r="A12" s="64" t="s">
        <v>162</v>
      </c>
      <c r="B12" s="551" t="s">
        <v>157</v>
      </c>
      <c r="C12" s="552"/>
      <c r="D12" s="553"/>
    </row>
    <row r="13" spans="1:4" x14ac:dyDescent="0.2">
      <c r="A13" s="59"/>
      <c r="B13" s="59"/>
      <c r="C13" s="59"/>
      <c r="D13" s="59"/>
    </row>
    <row r="14" spans="1:4" ht="13.5" thickBot="1" x14ac:dyDescent="0.25">
      <c r="A14" s="65" t="s">
        <v>183</v>
      </c>
      <c r="B14" s="59"/>
      <c r="C14" s="59"/>
      <c r="D14" s="59"/>
    </row>
    <row r="15" spans="1:4" ht="13.5" thickBot="1" x14ac:dyDescent="0.25">
      <c r="A15" s="66" t="s">
        <v>172</v>
      </c>
      <c r="B15" s="67"/>
      <c r="C15" s="67"/>
      <c r="D15" s="68"/>
    </row>
    <row r="16" spans="1:4" ht="26.25" thickBot="1" x14ac:dyDescent="0.25">
      <c r="A16" s="69"/>
      <c r="B16" s="70" t="s">
        <v>163</v>
      </c>
      <c r="C16" s="70" t="s">
        <v>164</v>
      </c>
      <c r="D16" s="70" t="s">
        <v>165</v>
      </c>
    </row>
    <row r="17" spans="1:5" ht="111.75" customHeight="1" thickBot="1" x14ac:dyDescent="0.25">
      <c r="A17" s="71" t="s">
        <v>166</v>
      </c>
      <c r="B17" s="128">
        <f>'5-SPOLU'!D8</f>
        <v>0</v>
      </c>
      <c r="C17" s="129">
        <f>'5-SPOLU'!E8</f>
        <v>0</v>
      </c>
      <c r="D17" s="129">
        <f>'5-SPOLU'!F8</f>
        <v>0</v>
      </c>
    </row>
    <row r="18" spans="1:5" x14ac:dyDescent="0.2">
      <c r="A18" s="72"/>
      <c r="B18" s="73"/>
      <c r="C18" s="73"/>
      <c r="D18" s="73"/>
    </row>
    <row r="19" spans="1:5" x14ac:dyDescent="0.2">
      <c r="A19" s="65" t="s">
        <v>167</v>
      </c>
      <c r="B19" s="59"/>
      <c r="C19" s="59"/>
      <c r="D19" s="59"/>
    </row>
    <row r="20" spans="1:5" ht="14.25" x14ac:dyDescent="0.2">
      <c r="A20" s="74" t="s">
        <v>168</v>
      </c>
      <c r="B20" s="59"/>
      <c r="C20" s="59"/>
      <c r="D20" s="59"/>
    </row>
    <row r="21" spans="1:5" ht="14.25" x14ac:dyDescent="0.2">
      <c r="A21" s="75"/>
      <c r="B21" s="76"/>
      <c r="C21" s="76"/>
      <c r="D21" s="76"/>
    </row>
    <row r="22" spans="1:5" ht="14.25" x14ac:dyDescent="0.2">
      <c r="A22" s="562"/>
      <c r="B22" s="563"/>
      <c r="C22" s="563"/>
      <c r="D22" s="563"/>
    </row>
    <row r="23" spans="1:5" ht="14.25" x14ac:dyDescent="0.2">
      <c r="A23" s="562" t="s">
        <v>181</v>
      </c>
      <c r="B23" s="563"/>
      <c r="C23" s="562"/>
      <c r="D23" s="582"/>
    </row>
    <row r="24" spans="1:5" ht="14.25" x14ac:dyDescent="0.2">
      <c r="A24" s="563"/>
      <c r="B24" s="563"/>
      <c r="C24" s="562"/>
      <c r="D24" s="583" t="s">
        <v>219</v>
      </c>
    </row>
    <row r="25" spans="1:5" ht="14.25" x14ac:dyDescent="0.2">
      <c r="A25" s="563"/>
      <c r="B25" s="563"/>
      <c r="C25" s="562"/>
      <c r="D25" s="584" t="s">
        <v>220</v>
      </c>
      <c r="E25" s="76"/>
    </row>
    <row r="26" spans="1:5" ht="14.25" x14ac:dyDescent="0.2">
      <c r="A26" s="585" t="s">
        <v>171</v>
      </c>
      <c r="B26" s="582"/>
      <c r="C26" s="582"/>
      <c r="D26" s="586"/>
      <c r="E26" s="76"/>
    </row>
    <row r="27" spans="1:5" x14ac:dyDescent="0.2">
      <c r="A27" s="586"/>
      <c r="B27" s="586"/>
      <c r="C27" s="586"/>
      <c r="D27" s="586"/>
    </row>
  </sheetData>
  <sheetProtection algorithmName="SHA-512" hashValue="WtjWgf/sGeivIG9AYKykJvXaBrYTKV0Qdp0rTmHfDvOlje+cM3KzJXxjFZu1IQFnFk3CeemZ2tsIC6pEkQVR5w==" saltValue="pzkuFDpm6D7dWNsg31KcTA==" spinCount="100000" sheet="1" objects="1" scenarios="1"/>
  <mergeCells count="9">
    <mergeCell ref="B10:D10"/>
    <mergeCell ref="B11:D11"/>
    <mergeCell ref="B12:D12"/>
    <mergeCell ref="A2:D2"/>
    <mergeCell ref="A3:D3"/>
    <mergeCell ref="A4:D4"/>
    <mergeCell ref="B7:D7"/>
    <mergeCell ref="B8:D8"/>
    <mergeCell ref="B9:D9"/>
  </mergeCells>
  <printOptions horizontalCentered="1"/>
  <pageMargins left="0.59055118110236227" right="0.59055118110236227" top="0.59055118110236227" bottom="0.59055118110236227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</vt:i4>
      </vt:variant>
    </vt:vector>
  </HeadingPairs>
  <TitlesOfParts>
    <vt:vector size="9" baseType="lpstr">
      <vt:lpstr>Titulná strana</vt:lpstr>
      <vt:lpstr>1-SZ</vt:lpstr>
      <vt:lpstr>2-Geod</vt:lpstr>
      <vt:lpstr>3-pIGHP</vt:lpstr>
      <vt:lpstr>4-oIGHP</vt:lpstr>
      <vt:lpstr>4-8a po SZ</vt:lpstr>
      <vt:lpstr>5-SPOLU</vt:lpstr>
      <vt:lpstr>Návrh na plnenie kritéria</vt:lpstr>
      <vt:lpstr>'4-oIGHP'!Oblasť_tlače</vt:lpstr>
    </vt:vector>
  </TitlesOfParts>
  <Manager>Ing. Martin Šima</Manager>
  <Company>NDS, a.s. Bratislava, Investičný odbor Prešov 30801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R4 št. hr. SR/PR – Hunkovce</dc:title>
  <dc:subject>SP na DSZ, DÚR, 8a</dc:subject>
  <dc:creator>Ing. Peter Vavrek</dc:creator>
  <cp:lastModifiedBy>Gabriela Hesterova</cp:lastModifiedBy>
  <cp:lastPrinted>2025-09-16T12:44:45Z</cp:lastPrinted>
  <dcterms:created xsi:type="dcterms:W3CDTF">2005-12-13T08:17:13Z</dcterms:created>
  <dcterms:modified xsi:type="dcterms:W3CDTF">2025-09-16T12:47:42Z</dcterms:modified>
</cp:coreProperties>
</file>